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6/Alfagen/Výstavba haly TPV/Příloha 5_Položkové rozpočty_TPV/0.CELKOVÁ REKAPITULACE/"/>
    </mc:Choice>
  </mc:AlternateContent>
  <xr:revisionPtr revIDLastSave="15" documentId="13_ncr:1_{C5C24460-04F7-448C-A00C-AF884B8AABB6}" xr6:coauthVersionLast="47" xr6:coauthVersionMax="47" xr10:uidLastSave="{016C3055-1D2C-4041-9D1D-2C511E5FBC01}"/>
  <bookViews>
    <workbookView xWindow="195" yWindow="570" windowWidth="19425" windowHeight="19410" xr2:uid="{00000000-000D-0000-FFFF-FFFF00000000}"/>
  </bookViews>
  <sheets>
    <sheet name="Rekapitulace celková" sheetId="17" r:id="rId1"/>
    <sheet name="Rekapitulace objektu SO 01" sheetId="1" r:id="rId2"/>
    <sheet name="Rekapitulace objektu SO 02" sheetId="15" r:id="rId3"/>
    <sheet name="Rekapitulace objektu SO 03" sheetId="16" r:id="rId4"/>
  </sheets>
  <definedNames>
    <definedName name="_xlnm.Print_Titles" localSheetId="0">'Rekapitulace celková'!$92:$92</definedName>
    <definedName name="_xlnm.Print_Titles" localSheetId="1">'Rekapitulace objektu SO 01'!$92:$92</definedName>
    <definedName name="_xlnm.Print_Titles" localSheetId="2">'Rekapitulace objektu SO 02'!$92:$92</definedName>
    <definedName name="_xlnm.Print_Titles" localSheetId="3">'Rekapitulace objektu SO 03'!$92:$92</definedName>
    <definedName name="_xlnm.Print_Area" localSheetId="0">'Rekapitulace celková'!$D$4:$AO$76,'Rekapitulace celková'!$C$82:$AQ$98</definedName>
    <definedName name="_xlnm.Print_Area" localSheetId="1">'Rekapitulace objektu SO 01'!$D$4:$AO$76,'Rekapitulace objektu SO 01'!$C$82:$AQ$102</definedName>
    <definedName name="_xlnm.Print_Area" localSheetId="2">'Rekapitulace objektu SO 02'!$D$4:$AO$76,'Rekapitulace objektu SO 02'!$C$82:$AQ$97</definedName>
    <definedName name="_xlnm.Print_Area" localSheetId="3">'Rekapitulace objektu SO 03'!$D$4:$AO$76,'Rekapitulace objektu SO 03'!$C$82:$AQ$97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97" i="1" l="1"/>
  <c r="BC98" i="17"/>
  <c r="BB98" i="17"/>
  <c r="BA98" i="17"/>
  <c r="AZ98" i="17"/>
  <c r="AY98" i="17"/>
  <c r="AX98" i="17"/>
  <c r="AW98" i="17"/>
  <c r="AV98" i="17"/>
  <c r="AU98" i="17"/>
  <c r="AT98" i="17"/>
  <c r="AS98" i="17"/>
  <c r="BC97" i="17"/>
  <c r="BB97" i="17"/>
  <c r="BA97" i="17"/>
  <c r="AZ97" i="17"/>
  <c r="AY97" i="17"/>
  <c r="AX97" i="17"/>
  <c r="AW97" i="17"/>
  <c r="AV97" i="17"/>
  <c r="AU97" i="17"/>
  <c r="AS97" i="17" s="1"/>
  <c r="AT97" i="17"/>
  <c r="BC96" i="17"/>
  <c r="BC95" i="17" s="1"/>
  <c r="BC94" i="17" s="1"/>
  <c r="W33" i="17" s="1"/>
  <c r="BB96" i="17"/>
  <c r="BB95" i="17" s="1"/>
  <c r="BA96" i="17"/>
  <c r="BA95" i="17" s="1"/>
  <c r="AZ96" i="17"/>
  <c r="AZ95" i="17" s="1"/>
  <c r="AZ94" i="17" s="1"/>
  <c r="AV94" i="17" s="1"/>
  <c r="AY96" i="17"/>
  <c r="AY95" i="17" s="1"/>
  <c r="AX96" i="17"/>
  <c r="AW96" i="17"/>
  <c r="AV96" i="17"/>
  <c r="AU96" i="17"/>
  <c r="AS96" i="17" s="1"/>
  <c r="AT96" i="17"/>
  <c r="AT95" i="17"/>
  <c r="AT94" i="17" s="1"/>
  <c r="AR95" i="17"/>
  <c r="AR94" i="17" s="1"/>
  <c r="AM90" i="17"/>
  <c r="L90" i="17"/>
  <c r="AM89" i="17"/>
  <c r="L89" i="17"/>
  <c r="AM87" i="17"/>
  <c r="L87" i="17"/>
  <c r="L85" i="17"/>
  <c r="BC97" i="16"/>
  <c r="BB97" i="16"/>
  <c r="BA97" i="16"/>
  <c r="AZ97" i="16"/>
  <c r="AY97" i="16"/>
  <c r="AX97" i="16"/>
  <c r="AW97" i="16"/>
  <c r="AV97" i="16"/>
  <c r="AU97" i="16"/>
  <c r="AT97" i="16"/>
  <c r="AS97" i="16"/>
  <c r="BC96" i="16"/>
  <c r="BC95" i="16" s="1"/>
  <c r="BC94" i="16" s="1"/>
  <c r="W33" i="16" s="1"/>
  <c r="BB96" i="16"/>
  <c r="BB95" i="16" s="1"/>
  <c r="BA96" i="16"/>
  <c r="BA95" i="16" s="1"/>
  <c r="AZ96" i="16"/>
  <c r="AZ95" i="16" s="1"/>
  <c r="AY96" i="16"/>
  <c r="AY95" i="16" s="1"/>
  <c r="AX96" i="16"/>
  <c r="AW96" i="16"/>
  <c r="AV96" i="16"/>
  <c r="AU96" i="16"/>
  <c r="AS96" i="16" s="1"/>
  <c r="AT96" i="16"/>
  <c r="AT95" i="16" s="1"/>
  <c r="AT94" i="16" s="1"/>
  <c r="AO96" i="16"/>
  <c r="AR95" i="16"/>
  <c r="AR94" i="16" s="1"/>
  <c r="AO95" i="16"/>
  <c r="AO94" i="16" s="1"/>
  <c r="AL95" i="16"/>
  <c r="AL94" i="16" s="1"/>
  <c r="AO26" i="16" s="1"/>
  <c r="AL98" i="17" s="1"/>
  <c r="AM90" i="16"/>
  <c r="L90" i="16"/>
  <c r="AM89" i="16"/>
  <c r="L89" i="16"/>
  <c r="AM87" i="16"/>
  <c r="L87" i="16"/>
  <c r="L85" i="16"/>
  <c r="L84" i="16"/>
  <c r="BC97" i="15"/>
  <c r="BB97" i="15"/>
  <c r="BA97" i="15"/>
  <c r="AZ97" i="15"/>
  <c r="AY97" i="15"/>
  <c r="AX97" i="15"/>
  <c r="AW97" i="15"/>
  <c r="AV97" i="15"/>
  <c r="AU97" i="15"/>
  <c r="AS97" i="15" s="1"/>
  <c r="AT97" i="15"/>
  <c r="AO97" i="15"/>
  <c r="BC96" i="15"/>
  <c r="BC95" i="15" s="1"/>
  <c r="BC94" i="15" s="1"/>
  <c r="W33" i="15" s="1"/>
  <c r="BB96" i="15"/>
  <c r="BB95" i="15" s="1"/>
  <c r="AX95" i="15" s="1"/>
  <c r="BA96" i="15"/>
  <c r="BA95" i="15" s="1"/>
  <c r="BA94" i="15" s="1"/>
  <c r="AZ96" i="15"/>
  <c r="AZ95" i="15" s="1"/>
  <c r="AZ94" i="15" s="1"/>
  <c r="AV94" i="15" s="1"/>
  <c r="AY96" i="15"/>
  <c r="AY95" i="15" s="1"/>
  <c r="AX96" i="15"/>
  <c r="AW96" i="15"/>
  <c r="AV96" i="15"/>
  <c r="AU96" i="15"/>
  <c r="AS96" i="15" s="1"/>
  <c r="AT96" i="15"/>
  <c r="AT95" i="15" s="1"/>
  <c r="AT94" i="15" s="1"/>
  <c r="AO96" i="15"/>
  <c r="AR95" i="15"/>
  <c r="AR94" i="15" s="1"/>
  <c r="AL95" i="15"/>
  <c r="AL94" i="15" s="1"/>
  <c r="AO26" i="15" s="1"/>
  <c r="AL97" i="17" s="1"/>
  <c r="AM90" i="15"/>
  <c r="L90" i="15"/>
  <c r="AM89" i="15"/>
  <c r="L89" i="15"/>
  <c r="AM87" i="15"/>
  <c r="L87" i="15"/>
  <c r="L85" i="15"/>
  <c r="L84" i="15"/>
  <c r="AL95" i="1"/>
  <c r="AK26" i="1" s="1"/>
  <c r="AO104" i="1"/>
  <c r="AO103" i="1"/>
  <c r="AO102" i="1"/>
  <c r="AO101" i="1"/>
  <c r="AO100" i="1"/>
  <c r="AO99" i="1"/>
  <c r="AO98" i="1"/>
  <c r="AO96" i="1"/>
  <c r="AY94" i="17" l="1"/>
  <c r="AU94" i="17" s="1"/>
  <c r="AS94" i="17" s="1"/>
  <c r="AU95" i="17"/>
  <c r="AS95" i="17" s="1"/>
  <c r="AK26" i="16"/>
  <c r="W29" i="16" s="1"/>
  <c r="AK29" i="16" s="1"/>
  <c r="AK35" i="16" s="1"/>
  <c r="AK26" i="15"/>
  <c r="AO97" i="17" s="1"/>
  <c r="AO98" i="17"/>
  <c r="AV95" i="17"/>
  <c r="BA94" i="17"/>
  <c r="AW95" i="17"/>
  <c r="AX95" i="17"/>
  <c r="BB94" i="17"/>
  <c r="AZ94" i="16"/>
  <c r="AV94" i="16" s="1"/>
  <c r="AV95" i="16"/>
  <c r="BB94" i="16"/>
  <c r="AX95" i="16"/>
  <c r="AY94" i="16"/>
  <c r="AU94" i="16" s="1"/>
  <c r="AS94" i="16" s="1"/>
  <c r="AU95" i="16"/>
  <c r="AS95" i="16" s="1"/>
  <c r="BA94" i="16"/>
  <c r="AW95" i="16"/>
  <c r="AO95" i="15"/>
  <c r="AO94" i="15" s="1"/>
  <c r="AW94" i="15"/>
  <c r="W31" i="15"/>
  <c r="AU95" i="15"/>
  <c r="AS95" i="15" s="1"/>
  <c r="AY94" i="15"/>
  <c r="AU94" i="15" s="1"/>
  <c r="AS94" i="15" s="1"/>
  <c r="BB94" i="15"/>
  <c r="AV95" i="15"/>
  <c r="AW95" i="15"/>
  <c r="AO95" i="1"/>
  <c r="AO94" i="1" s="1"/>
  <c r="AL94" i="1"/>
  <c r="W29" i="15" l="1"/>
  <c r="AK29" i="15" s="1"/>
  <c r="AK35" i="15" s="1"/>
  <c r="W29" i="1"/>
  <c r="AK29" i="1" s="1"/>
  <c r="AO26" i="1"/>
  <c r="W32" i="17"/>
  <c r="AX94" i="17"/>
  <c r="W31" i="17"/>
  <c r="AW94" i="17"/>
  <c r="W31" i="16"/>
  <c r="AW94" i="16"/>
  <c r="W32" i="16"/>
  <c r="AX94" i="16"/>
  <c r="W32" i="15"/>
  <c r="AX94" i="15"/>
  <c r="BC103" i="1"/>
  <c r="BB103" i="1"/>
  <c r="BA103" i="1"/>
  <c r="AZ103" i="1"/>
  <c r="AY103" i="1"/>
  <c r="AX103" i="1"/>
  <c r="AW103" i="1"/>
  <c r="AV103" i="1"/>
  <c r="AU103" i="1"/>
  <c r="AT103" i="1"/>
  <c r="AS103" i="1"/>
  <c r="BC104" i="1"/>
  <c r="BB104" i="1"/>
  <c r="BA104" i="1"/>
  <c r="AZ104" i="1"/>
  <c r="AY104" i="1"/>
  <c r="AX104" i="1"/>
  <c r="AW104" i="1"/>
  <c r="AV104" i="1"/>
  <c r="AU104" i="1"/>
  <c r="AS104" i="1" s="1"/>
  <c r="AT104" i="1"/>
  <c r="BC102" i="1"/>
  <c r="BB102" i="1"/>
  <c r="BA102" i="1"/>
  <c r="AZ102" i="1"/>
  <c r="AY102" i="1"/>
  <c r="AX102" i="1"/>
  <c r="AW102" i="1"/>
  <c r="AV102" i="1"/>
  <c r="AU102" i="1"/>
  <c r="AS102" i="1" s="1"/>
  <c r="AT102" i="1"/>
  <c r="AL96" i="17" l="1"/>
  <c r="AL95" i="17" s="1"/>
  <c r="AX101" i="1"/>
  <c r="AW101" i="1"/>
  <c r="AX100" i="1"/>
  <c r="AW100" i="1"/>
  <c r="AX99" i="1"/>
  <c r="AW99" i="1"/>
  <c r="AX98" i="1"/>
  <c r="AW98" i="1"/>
  <c r="AX96" i="1"/>
  <c r="AW96" i="1"/>
  <c r="L90" i="1"/>
  <c r="AM90" i="1"/>
  <c r="AM89" i="1"/>
  <c r="L89" i="1"/>
  <c r="AM87" i="1"/>
  <c r="L87" i="1"/>
  <c r="L85" i="1"/>
  <c r="AR95" i="1"/>
  <c r="AL94" i="17" l="1"/>
  <c r="AK26" i="17" s="1"/>
  <c r="W29" i="17" s="1"/>
  <c r="AK29" i="17" s="1"/>
  <c r="AK35" i="17" s="1"/>
  <c r="AO96" i="17"/>
  <c r="BA101" i="1"/>
  <c r="AZ98" i="1"/>
  <c r="AV101" i="1"/>
  <c r="AR94" i="1"/>
  <c r="AZ99" i="1"/>
  <c r="AV99" i="1"/>
  <c r="BA99" i="1"/>
  <c r="BC101" i="1"/>
  <c r="BB99" i="1"/>
  <c r="BC99" i="1"/>
  <c r="BB98" i="1"/>
  <c r="BB101" i="1"/>
  <c r="BC96" i="1"/>
  <c r="BB100" i="1"/>
  <c r="AZ96" i="1"/>
  <c r="AZ100" i="1"/>
  <c r="BA98" i="1"/>
  <c r="BB96" i="1"/>
  <c r="BC100" i="1"/>
  <c r="AV98" i="1"/>
  <c r="AV96" i="1"/>
  <c r="AV100" i="1"/>
  <c r="BA96" i="1"/>
  <c r="BA100" i="1"/>
  <c r="BC98" i="1"/>
  <c r="AZ101" i="1"/>
  <c r="AO95" i="17" l="1"/>
  <c r="AO94" i="17" s="1"/>
  <c r="AT101" i="1"/>
  <c r="AT99" i="1"/>
  <c r="AY98" i="1"/>
  <c r="AU98" i="1"/>
  <c r="AS98" i="1" s="1"/>
  <c r="AU96" i="1"/>
  <c r="AS96" i="1" s="1"/>
  <c r="AY99" i="1"/>
  <c r="AY101" i="1"/>
  <c r="AY96" i="1"/>
  <c r="AU101" i="1"/>
  <c r="AS101" i="1" s="1"/>
  <c r="AZ95" i="1"/>
  <c r="AV95" i="1" s="1"/>
  <c r="AU100" i="1"/>
  <c r="AS100" i="1" s="1"/>
  <c r="AU99" i="1"/>
  <c r="AS99" i="1" s="1"/>
  <c r="BA95" i="1"/>
  <c r="AW95" i="1" s="1"/>
  <c r="BB95" i="1"/>
  <c r="AX95" i="1" s="1"/>
  <c r="AY100" i="1"/>
  <c r="BC95" i="1"/>
  <c r="BC94" i="1" s="1"/>
  <c r="W33" i="1" s="1"/>
  <c r="AT96" i="1" l="1"/>
  <c r="AT100" i="1"/>
  <c r="AT98" i="1"/>
  <c r="AY95" i="1"/>
  <c r="AY94" i="1" s="1"/>
  <c r="AU94" i="1" s="1"/>
  <c r="AK35" i="1" s="1"/>
  <c r="BA94" i="1"/>
  <c r="W31" i="1" s="1"/>
  <c r="AZ94" i="1"/>
  <c r="AV94" i="1" s="1"/>
  <c r="BB94" i="1"/>
  <c r="W32" i="1" s="1"/>
  <c r="AT95" i="1" l="1"/>
  <c r="AT94" i="1" s="1"/>
  <c r="AX94" i="1"/>
  <c r="AU95" i="1"/>
  <c r="AS95" i="1" s="1"/>
  <c r="AW94" i="1"/>
  <c r="AS94" i="1"/>
</calcChain>
</file>

<file path=xl/sharedStrings.xml><?xml version="1.0" encoding="utf-8"?>
<sst xmlns="http://schemas.openxmlformats.org/spreadsheetml/2006/main" count="554" uniqueCount="124">
  <si>
    <t>Export Komplet</t>
  </si>
  <si>
    <t/>
  </si>
  <si>
    <t>2.0</t>
  </si>
  <si>
    <t>False</t>
  </si>
  <si>
    <t>{c2804ecc-dc72-4180-a532-999a68c5f304}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</si>
  <si>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</si>
  <si>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</si>
  <si>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</si>
  <si>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</si>
  <si>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</si>
  <si>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</si>
  <si>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</si>
  <si>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</si>
  <si>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</si>
  <si>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</si>
  <si>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</si>
  <si>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</si>
  <si>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</si>
  <si>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</si>
  <si>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</si>
  <si>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</si>
  <si>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</si>
  <si>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</si>
  <si>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IDEAPROJEKT spol. s r.o., Bruntál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</si>
  <si>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</si>
  <si>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</si>
  <si>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</si>
  <si>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</si>
  <si>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</si>
  <si>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</si>
  <si>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</si>
  <si>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</si>
  <si>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</si>
  <si>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</si>
  <si>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</si>
  <si>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</si>
  <si>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</si>
  <si>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</si>
  <si>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</si>
  <si>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</si>
  <si>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</si>
  <si>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</si>
  <si>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</si>
  <si>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</si>
  <si>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</si>
  <si>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</si>
  <si>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</si>
  <si>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</si>
  <si>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</si>
  <si>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</si>
  <si>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</si>
  <si>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</si>
  <si>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</si>
  <si>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</si>
  <si>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</si>
  <si>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</si>
  <si>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</si>
  <si>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</si>
  <si>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</si>
  <si>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</si>
  <si>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</si>
  <si>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</si>
  <si>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</si>
  <si>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</si>
  <si>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</si>
  <si>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</si>
  <si>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</si>
  <si>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</si>
  <si>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</si>
  <si>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</si>
  <si>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Hala</t>
  </si>
  <si>
    <t>STA</t>
  </si>
  <si>
    <t>1</t>
  </si>
  <si>
    <t>{cc73d187-a05c-4cbb-bf61-40c5d65cd71b}</t>
  </si>
  <si>
    <t>2</t>
  </si>
  <si>
    <t>/</t>
  </si>
  <si>
    <t>Soupis</t>
  </si>
  <si>
    <t>{1e221a12-2567-4370-b5c3-75ac553e8aa2}</t>
  </si>
  <si>
    <t>{9b15cdf9-0cb6-4721-ae79-c84683f72ea2}</t>
  </si>
  <si>
    <t>{d8a4e004-6371-4bf2-93f8-85b4eb9196d2}</t>
  </si>
  <si>
    <t>{c34d4a50-1ac7-480e-bf8a-8de922b94217}</t>
  </si>
  <si>
    <t>{ecbbfea4-df6d-4e97-a1e0-0899b215bd61}</t>
  </si>
  <si>
    <t>{8b426af2-58d9-4e60-ad1c-0b8fc129209c}</t>
  </si>
  <si>
    <t>VZT</t>
  </si>
  <si>
    <t>ALFAGEN – technologická příprava vsázky</t>
  </si>
  <si>
    <t>AL INVEST Břidličná, a.s., Bruntálská 167, 
793 51 Břidličná</t>
  </si>
  <si>
    <t>Ing. Miroslav Hrstka</t>
  </si>
  <si>
    <t>CZ25365231</t>
  </si>
  <si>
    <t>SO 01</t>
  </si>
  <si>
    <t>Stavební část</t>
  </si>
  <si>
    <t>ZTI</t>
  </si>
  <si>
    <t>UT</t>
  </si>
  <si>
    <t>Elektroinstalace</t>
  </si>
  <si>
    <t>REKAPITULACE OBJEKTU SO 01</t>
  </si>
  <si>
    <t>IDEAPROJEKT spol. s .r.o.</t>
  </si>
  <si>
    <t>Datum a podpis: 27.1.2026</t>
  </si>
  <si>
    <t>02.2</t>
  </si>
  <si>
    <t>01.1</t>
  </si>
  <si>
    <t>01.3</t>
  </si>
  <si>
    <t>01.4</t>
  </si>
  <si>
    <t>01.5</t>
  </si>
  <si>
    <t>01.6</t>
  </si>
  <si>
    <t>01.7</t>
  </si>
  <si>
    <t>01.8</t>
  </si>
  <si>
    <t>SO 02</t>
  </si>
  <si>
    <t>Zastřešení</t>
  </si>
  <si>
    <t>02.1</t>
  </si>
  <si>
    <t>REKAPITULACE OBJEKTU SO 02</t>
  </si>
  <si>
    <t>REKAPITULACE OBJEKTU SO 03</t>
  </si>
  <si>
    <t>SO 03</t>
  </si>
  <si>
    <t>Zpevněné plochy</t>
  </si>
  <si>
    <t>OBJEKTY</t>
  </si>
  <si>
    <t>ZASTŘEŠENÍ</t>
  </si>
  <si>
    <t>ZPEVNĚNÉ PLOCHY</t>
  </si>
  <si>
    <t>REKAPITULACE CELKOVÁ</t>
  </si>
  <si>
    <t>03.1</t>
  </si>
  <si>
    <t>HALA TECHNOLOGICKÁ PŘÍPRAVA VSÁZKY</t>
  </si>
  <si>
    <t>Elektroinstalace SLN</t>
  </si>
  <si>
    <t>01.2a</t>
  </si>
  <si>
    <t>01.2b</t>
  </si>
  <si>
    <t>Elektroinstalace SLP</t>
  </si>
  <si>
    <t>Areálová voda - Voda pitná a užitková</t>
  </si>
  <si>
    <t>Areálová SK - Splašková kanalizace</t>
  </si>
  <si>
    <t>Areálová DK - 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</si>
</sst>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  <font>
      <b/>
      <sz val="11"/>
      <color rgb="FFC0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10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4" borderId="5" xfId="0" applyFill="1" applyBorder="1" applyAlignment="1">
      <alignment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4" fontId="13" fillId="0" borderId="11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11" xfId="0" applyNumberFormat="1" applyFont="1" applyBorder="1" applyAlignment="1">
      <alignment vertical="center"/>
    </xf>
    <xf numFmtId="4" fontId="21" fillId="0" borderId="1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4" fontId="1" fillId="0" borderId="18" xfId="0" applyNumberFormat="1" applyFont="1" applyBorder="1" applyAlignment="1">
      <alignment vertical="center"/>
    </xf>
    <xf numFmtId="4" fontId="10" fillId="0" borderId="3" xfId="0" applyNumberFormat="1" applyFont="1" applyBorder="1" applyAlignment="1">
      <alignment vertical="center"/>
    </xf>
    <xf numFmtId="0" fontId="0" fillId="0" borderId="19" xfId="0" applyBorder="1"/>
    <xf numFmtId="0" fontId="9" fillId="0" borderId="20" xfId="0" applyFont="1" applyBorder="1" applyAlignment="1">
      <alignment horizontal="left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0" xfId="0" applyFont="1" applyAlignment="1">
      <alignment horizontal="left" vertical="top"/>
    </xf>
    <xf numFmtId="0" fontId="0" fillId="0" borderId="23" xfId="0" applyBorder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25" fillId="0" borderId="0" xfId="0" applyFont="1"/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7" fillId="0" borderId="22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center" vertical="center"/>
    </xf>
    <xf numFmtId="4" fontId="17" fillId="0" borderId="23" xfId="0" applyNumberFormat="1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4" fontId="6" fillId="0" borderId="31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2" fillId="0" borderId="22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0" fontId="4" fillId="0" borderId="23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0" fontId="5" fillId="0" borderId="2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4" fontId="0" fillId="0" borderId="3" xfId="0" applyNumberFormat="1" applyBorder="1" applyAlignment="1">
      <alignment vertical="center"/>
    </xf>
    <xf numFmtId="4" fontId="26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4" fontId="10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5" fillId="4" borderId="28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left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29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49" fontId="23" fillId="0" borderId="31" xfId="0" applyNumberFormat="1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49" fontId="23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C3FF7-F155-4728-8E2E-14B1ECD7CCFD}">
  <sheetPr>
    <pageSetUpPr fitToPage="1"/>
  </sheetPr>
  <dimension ref="A1:CJ100"/>
  <sheetViews>
    <sheetView showGridLines="0" tabSelected="1" topLeftCell="A55" zoomScaleNormal="100" workbookViewId="0">
      <selection activeCell="AL95" sqref="AL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8" width="2.6640625" customWidth="1"/>
    <col min="9" max="9" width="10.1640625" customWidth="1"/>
    <col min="10" max="33" width="2.6640625" customWidth="1"/>
    <col min="34" max="34" width="3.33203125" customWidth="1"/>
    <col min="35" max="35" width="20.33203125" customWidth="1"/>
    <col min="36" max="36" width="2.33203125" hidden="1" customWidth="1"/>
    <col min="37" max="37" width="2.5" hidden="1" customWidth="1"/>
    <col min="38" max="38" width="20.33203125" customWidth="1"/>
    <col min="39" max="39" width="0.6640625" customWidth="1"/>
    <col min="40" max="40" width="13.6640625" customWidth="1"/>
    <col min="41" max="41" width="19.1640625" customWidth="1"/>
    <col min="42" max="42" width="14.5" customWidth="1"/>
    <col min="43" max="43" width="15.6640625" hidden="1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1.6640625" hidden="1" customWidth="1"/>
    <col min="56" max="56" width="2" customWidth="1"/>
  </cols>
  <sheetData>
    <row r="1" spans="1:71">
      <c r="A1" s="7" t="s">
        <v>0</v>
      </c>
      <c r="AY1" s="7" t="s">
        <v>1</v>
      </c>
      <c r="AZ1" s="7" t="s">
        <v>2</v>
      </c>
      <c r="BA1" s="7" t="s">
        <v>1</v>
      </c>
      <c r="BQ1" s="7" t="s">
        <v>3</v>
      </c>
      <c r="BR1" s="7" t="s">
        <v>3</v>
      </c>
      <c r="BS1" s="7" t="s">
        <v>4</v>
      </c>
    </row>
    <row r="2" spans="1:71" ht="36.950000000000003" customHeight="1"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P2" s="8"/>
      <c r="BQ2" s="8"/>
    </row>
    <row r="3" spans="1:71" ht="6.95" customHeight="1">
      <c r="B3" s="44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7"/>
      <c r="BP3" s="8"/>
      <c r="BQ3" s="8"/>
    </row>
    <row r="4" spans="1:71" ht="24.95" customHeight="1">
      <c r="B4" s="48"/>
      <c r="C4" s="44"/>
      <c r="D4" s="45" t="s">
        <v>114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7"/>
      <c r="AR4" s="92" t="s">
        <v>8</v>
      </c>
      <c r="BD4" s="50"/>
      <c r="BP4" s="8"/>
    </row>
    <row r="5" spans="1:71" ht="12" customHeight="1">
      <c r="B5" s="48"/>
      <c r="C5" s="48"/>
      <c r="D5" s="49" t="s">
        <v>10</v>
      </c>
      <c r="K5" s="119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P5" s="50"/>
      <c r="BD5" s="50"/>
      <c r="BP5" s="8"/>
    </row>
    <row r="6" spans="1:71" ht="36.950000000000003" customHeight="1">
      <c r="B6" s="48"/>
      <c r="C6" s="48"/>
      <c r="D6" s="51" t="s">
        <v>11</v>
      </c>
      <c r="K6" s="120" t="s">
        <v>84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P6" s="50"/>
      <c r="BD6" s="50"/>
      <c r="BP6" s="8"/>
    </row>
    <row r="7" spans="1:71" ht="12" customHeight="1">
      <c r="B7" s="48"/>
      <c r="C7" s="48"/>
      <c r="D7" s="52" t="s">
        <v>12</v>
      </c>
      <c r="K7" s="9" t="s">
        <v>1</v>
      </c>
      <c r="AK7" s="52" t="s">
        <v>13</v>
      </c>
      <c r="AN7" s="9" t="s">
        <v>1</v>
      </c>
      <c r="AP7" s="50"/>
      <c r="BD7" s="50"/>
      <c r="BP7" s="8"/>
    </row>
    <row r="8" spans="1:71" ht="12" customHeight="1">
      <c r="B8" s="48"/>
      <c r="C8" s="48"/>
      <c r="D8" s="52" t="s">
        <v>14</v>
      </c>
      <c r="K8" s="9" t="s">
        <v>15</v>
      </c>
      <c r="AK8" s="52" t="s">
        <v>16</v>
      </c>
      <c r="AN8" s="53">
        <v>46048</v>
      </c>
      <c r="AP8" s="50"/>
      <c r="BD8" s="50"/>
      <c r="BP8" s="8"/>
    </row>
    <row r="9" spans="1:71" ht="14.45" customHeight="1">
      <c r="B9" s="48"/>
      <c r="C9" s="48"/>
      <c r="AP9" s="50"/>
      <c r="BD9" s="50"/>
      <c r="BP9" s="8"/>
    </row>
    <row r="10" spans="1:71" ht="12" customHeight="1">
      <c r="B10" s="48"/>
      <c r="C10" s="48"/>
      <c r="D10" s="52" t="s">
        <v>17</v>
      </c>
      <c r="AK10" s="52" t="s">
        <v>18</v>
      </c>
      <c r="AN10" s="9" t="s">
        <v>1</v>
      </c>
      <c r="AP10" s="50"/>
      <c r="BD10" s="50"/>
      <c r="BP10" s="8"/>
    </row>
    <row r="11" spans="1:71" ht="18.600000000000001" customHeight="1">
      <c r="B11" s="48"/>
      <c r="C11" s="48"/>
      <c r="E11" s="9" t="s">
        <v>85</v>
      </c>
      <c r="AK11" s="52" t="s">
        <v>19</v>
      </c>
      <c r="AN11" s="9" t="s">
        <v>1</v>
      </c>
      <c r="AP11" s="50"/>
      <c r="BD11" s="50"/>
      <c r="BP11" s="8"/>
    </row>
    <row r="12" spans="1:71" ht="6.95" customHeight="1">
      <c r="B12" s="48"/>
      <c r="C12" s="48"/>
      <c r="AP12" s="50"/>
      <c r="BD12" s="50"/>
      <c r="BP12" s="8"/>
    </row>
    <row r="13" spans="1:71" ht="12" customHeight="1">
      <c r="B13" s="48"/>
      <c r="C13" s="48"/>
      <c r="D13" s="52" t="s">
        <v>20</v>
      </c>
      <c r="AK13" s="52" t="s">
        <v>18</v>
      </c>
      <c r="AN13" s="54" t="s">
        <v>21</v>
      </c>
      <c r="AP13" s="50"/>
      <c r="BD13" s="50"/>
      <c r="BP13" s="8"/>
    </row>
    <row r="14" spans="1:71" ht="12.75">
      <c r="B14" s="48"/>
      <c r="C14" s="48"/>
      <c r="E14" s="121" t="s">
        <v>21</v>
      </c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52" t="s">
        <v>19</v>
      </c>
      <c r="AN14" s="54" t="s">
        <v>21</v>
      </c>
      <c r="AP14" s="50"/>
      <c r="BD14" s="50"/>
      <c r="BP14" s="8"/>
    </row>
    <row r="15" spans="1:71" ht="6.95" customHeight="1">
      <c r="B15" s="48"/>
      <c r="C15" s="48"/>
      <c r="AP15" s="50"/>
      <c r="BD15" s="50"/>
      <c r="BP15" s="8"/>
    </row>
    <row r="16" spans="1:71" ht="12" customHeight="1">
      <c r="B16" s="48"/>
      <c r="C16" s="48"/>
      <c r="D16" s="52" t="s">
        <v>22</v>
      </c>
      <c r="AK16" s="52" t="s">
        <v>18</v>
      </c>
      <c r="AN16" s="9">
        <v>25365231</v>
      </c>
      <c r="AP16" s="50"/>
      <c r="BD16" s="50"/>
      <c r="BP16" s="8"/>
    </row>
    <row r="17" spans="2:68" ht="18.600000000000001" customHeight="1">
      <c r="B17" s="48"/>
      <c r="C17" s="48"/>
      <c r="E17" s="9" t="s">
        <v>23</v>
      </c>
      <c r="AK17" s="52" t="s">
        <v>19</v>
      </c>
      <c r="AN17" s="9" t="s">
        <v>87</v>
      </c>
      <c r="AP17" s="50"/>
      <c r="BD17" s="50"/>
      <c r="BP17" s="8"/>
    </row>
    <row r="18" spans="2:68" ht="6.95" customHeight="1">
      <c r="B18" s="48"/>
      <c r="C18" s="48"/>
      <c r="AP18" s="50"/>
      <c r="BD18" s="50"/>
      <c r="BP18" s="8"/>
    </row>
    <row r="19" spans="2:68" ht="12" customHeight="1">
      <c r="B19" s="48"/>
      <c r="C19" s="48"/>
      <c r="D19" s="52" t="s">
        <v>25</v>
      </c>
      <c r="AK19" s="52" t="s">
        <v>18</v>
      </c>
      <c r="AN19" s="9"/>
      <c r="AP19" s="50"/>
      <c r="BD19" s="50"/>
      <c r="BP19" s="8"/>
    </row>
    <row r="20" spans="2:68" ht="18.600000000000001" customHeight="1">
      <c r="B20" s="48"/>
      <c r="C20" s="48"/>
      <c r="E20" s="9" t="s">
        <v>86</v>
      </c>
      <c r="AK20" s="52" t="s">
        <v>19</v>
      </c>
      <c r="AN20" s="9" t="s">
        <v>1</v>
      </c>
      <c r="AP20" s="50"/>
      <c r="BD20" s="50"/>
      <c r="BP20" s="8"/>
    </row>
    <row r="21" spans="2:68" ht="6.95" customHeight="1">
      <c r="B21" s="48"/>
      <c r="C21" s="48"/>
      <c r="AP21" s="50"/>
      <c r="BD21" s="50"/>
    </row>
    <row r="22" spans="2:68" ht="12" customHeight="1">
      <c r="B22" s="48"/>
      <c r="C22" s="48"/>
      <c r="D22" s="52" t="s">
        <v>26</v>
      </c>
      <c r="AP22" s="50"/>
      <c r="BD22" s="50"/>
    </row>
    <row r="23" spans="2:68" ht="16.5" customHeight="1">
      <c r="B23" s="48"/>
      <c r="C23" s="48"/>
      <c r="E23" s="123" t="s">
        <v>1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P23" s="50"/>
      <c r="BD23" s="50"/>
    </row>
    <row r="24" spans="2:68" ht="6.95" customHeight="1">
      <c r="B24" s="48"/>
      <c r="C24" s="48"/>
      <c r="AP24" s="50"/>
      <c r="BD24" s="50"/>
    </row>
    <row r="25" spans="2:68" ht="6.95" customHeight="1">
      <c r="B25" s="48"/>
      <c r="C25" s="48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50"/>
      <c r="BD25" s="50"/>
    </row>
    <row r="26" spans="2:68" s="1" customFormat="1" ht="25.9" customHeight="1">
      <c r="B26" s="55"/>
      <c r="C26" s="55"/>
      <c r="D26" s="11" t="s">
        <v>27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16">
        <f>ROUND(AL94,2)</f>
        <v>0</v>
      </c>
      <c r="AL26" s="117"/>
      <c r="AM26" s="117"/>
      <c r="AN26" s="117"/>
      <c r="AO26" s="117"/>
      <c r="AP26" s="56"/>
      <c r="BD26" s="56"/>
    </row>
    <row r="27" spans="2:68" s="1" customFormat="1" ht="6.95" customHeight="1">
      <c r="B27" s="55"/>
      <c r="C27" s="55"/>
      <c r="AP27" s="56"/>
      <c r="BD27" s="56"/>
    </row>
    <row r="28" spans="2:68" s="1" customFormat="1" ht="12.75">
      <c r="B28" s="55"/>
      <c r="C28" s="55"/>
      <c r="L28" s="124" t="s">
        <v>28</v>
      </c>
      <c r="M28" s="124"/>
      <c r="N28" s="124"/>
      <c r="O28" s="124"/>
      <c r="P28" s="124"/>
      <c r="W28" s="124" t="s">
        <v>29</v>
      </c>
      <c r="X28" s="124"/>
      <c r="Y28" s="124"/>
      <c r="Z28" s="124"/>
      <c r="AA28" s="124"/>
      <c r="AB28" s="124"/>
      <c r="AC28" s="124"/>
      <c r="AD28" s="124"/>
      <c r="AE28" s="124"/>
      <c r="AK28" s="124" t="s">
        <v>30</v>
      </c>
      <c r="AL28" s="124"/>
      <c r="AM28" s="124"/>
      <c r="AN28" s="124"/>
      <c r="AO28" s="124"/>
      <c r="AP28" s="56"/>
      <c r="BD28" s="56"/>
    </row>
    <row r="29" spans="2:68" s="2" customFormat="1" ht="14.45" customHeight="1">
      <c r="B29" s="57"/>
      <c r="C29" s="57"/>
      <c r="D29" s="52" t="s">
        <v>31</v>
      </c>
      <c r="F29" s="52" t="s">
        <v>32</v>
      </c>
      <c r="L29" s="125">
        <v>0.21</v>
      </c>
      <c r="M29" s="126"/>
      <c r="N29" s="126"/>
      <c r="O29" s="126"/>
      <c r="P29" s="126"/>
      <c r="W29" s="127">
        <f>AK26</f>
        <v>0</v>
      </c>
      <c r="X29" s="126"/>
      <c r="Y29" s="126"/>
      <c r="Z29" s="126"/>
      <c r="AA29" s="126"/>
      <c r="AB29" s="126"/>
      <c r="AC29" s="126"/>
      <c r="AD29" s="126"/>
      <c r="AE29" s="126"/>
      <c r="AK29" s="127">
        <f>W29*0.21</f>
        <v>0</v>
      </c>
      <c r="AL29" s="126"/>
      <c r="AM29" s="126"/>
      <c r="AN29" s="126"/>
      <c r="AO29" s="126"/>
      <c r="AP29" s="58"/>
      <c r="BD29" s="58"/>
    </row>
    <row r="30" spans="2:68" s="2" customFormat="1" ht="14.45" customHeight="1">
      <c r="B30" s="57"/>
      <c r="C30" s="57"/>
      <c r="F30" s="52" t="s">
        <v>33</v>
      </c>
      <c r="L30" s="125">
        <v>0.15</v>
      </c>
      <c r="M30" s="126"/>
      <c r="N30" s="126"/>
      <c r="O30" s="126"/>
      <c r="P30" s="126"/>
      <c r="W30" s="127">
        <v>0</v>
      </c>
      <c r="X30" s="126"/>
      <c r="Y30" s="126"/>
      <c r="Z30" s="126"/>
      <c r="AA30" s="126"/>
      <c r="AB30" s="126"/>
      <c r="AC30" s="126"/>
      <c r="AD30" s="126"/>
      <c r="AE30" s="126"/>
      <c r="AK30" s="127">
        <v>0</v>
      </c>
      <c r="AL30" s="126"/>
      <c r="AM30" s="126"/>
      <c r="AN30" s="126"/>
      <c r="AO30" s="126"/>
      <c r="AP30" s="58"/>
      <c r="BD30" s="58"/>
    </row>
    <row r="31" spans="2:68" s="2" customFormat="1" ht="14.45" hidden="1" customHeight="1">
      <c r="B31" s="57"/>
      <c r="C31" s="57"/>
      <c r="F31" s="52" t="s">
        <v>34</v>
      </c>
      <c r="L31" s="125">
        <v>0.21</v>
      </c>
      <c r="M31" s="126"/>
      <c r="N31" s="126"/>
      <c r="O31" s="126"/>
      <c r="P31" s="126"/>
      <c r="W31" s="127" t="e">
        <f>ROUND(BA94, 2)</f>
        <v>#REF!</v>
      </c>
      <c r="X31" s="126"/>
      <c r="Y31" s="126"/>
      <c r="Z31" s="126"/>
      <c r="AA31" s="126"/>
      <c r="AB31" s="126"/>
      <c r="AC31" s="126"/>
      <c r="AD31" s="126"/>
      <c r="AE31" s="126"/>
      <c r="AK31" s="127">
        <v>0</v>
      </c>
      <c r="AL31" s="126"/>
      <c r="AM31" s="126"/>
      <c r="AN31" s="126"/>
      <c r="AO31" s="126"/>
      <c r="AP31" s="58"/>
      <c r="BD31" s="58"/>
    </row>
    <row r="32" spans="2:68" s="2" customFormat="1" ht="14.45" hidden="1" customHeight="1">
      <c r="B32" s="57"/>
      <c r="C32" s="57"/>
      <c r="F32" s="52" t="s">
        <v>35</v>
      </c>
      <c r="L32" s="125">
        <v>0.15</v>
      </c>
      <c r="M32" s="126"/>
      <c r="N32" s="126"/>
      <c r="O32" s="126"/>
      <c r="P32" s="126"/>
      <c r="W32" s="127" t="e">
        <f>ROUND(BB94, 2)</f>
        <v>#REF!</v>
      </c>
      <c r="X32" s="126"/>
      <c r="Y32" s="126"/>
      <c r="Z32" s="126"/>
      <c r="AA32" s="126"/>
      <c r="AB32" s="126"/>
      <c r="AC32" s="126"/>
      <c r="AD32" s="126"/>
      <c r="AE32" s="126"/>
      <c r="AK32" s="127">
        <v>0</v>
      </c>
      <c r="AL32" s="126"/>
      <c r="AM32" s="126"/>
      <c r="AN32" s="126"/>
      <c r="AO32" s="126"/>
      <c r="AP32" s="58"/>
      <c r="BD32" s="58"/>
    </row>
    <row r="33" spans="2:56" s="2" customFormat="1" ht="14.45" hidden="1" customHeight="1">
      <c r="B33" s="57"/>
      <c r="C33" s="57"/>
      <c r="F33" s="52" t="s">
        <v>36</v>
      </c>
      <c r="L33" s="125">
        <v>0</v>
      </c>
      <c r="M33" s="126"/>
      <c r="N33" s="126"/>
      <c r="O33" s="126"/>
      <c r="P33" s="126"/>
      <c r="W33" s="127" t="e">
        <f>ROUND(BC94, 2)</f>
        <v>#REF!</v>
      </c>
      <c r="X33" s="126"/>
      <c r="Y33" s="126"/>
      <c r="Z33" s="126"/>
      <c r="AA33" s="126"/>
      <c r="AB33" s="126"/>
      <c r="AC33" s="126"/>
      <c r="AD33" s="126"/>
      <c r="AE33" s="126"/>
      <c r="AK33" s="127">
        <v>0</v>
      </c>
      <c r="AL33" s="126"/>
      <c r="AM33" s="126"/>
      <c r="AN33" s="126"/>
      <c r="AO33" s="126"/>
      <c r="AP33" s="58"/>
      <c r="BD33" s="58"/>
    </row>
    <row r="34" spans="2:56" s="1" customFormat="1" ht="6.95" customHeight="1">
      <c r="B34" s="55"/>
      <c r="C34" s="55"/>
      <c r="AP34" s="56"/>
      <c r="BD34" s="56"/>
    </row>
    <row r="35" spans="2:56" s="1" customFormat="1" ht="25.9" customHeight="1">
      <c r="B35" s="55"/>
      <c r="C35" s="59"/>
      <c r="D35" s="13" t="s">
        <v>37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5" t="s">
        <v>38</v>
      </c>
      <c r="U35" s="14"/>
      <c r="V35" s="14"/>
      <c r="W35" s="14"/>
      <c r="X35" s="135" t="s">
        <v>39</v>
      </c>
      <c r="Y35" s="136"/>
      <c r="Z35" s="136"/>
      <c r="AA35" s="136"/>
      <c r="AB35" s="136"/>
      <c r="AC35" s="14"/>
      <c r="AD35" s="14"/>
      <c r="AE35" s="14"/>
      <c r="AF35" s="14"/>
      <c r="AG35" s="14"/>
      <c r="AH35" s="14"/>
      <c r="AI35" s="14"/>
      <c r="AJ35" s="14"/>
      <c r="AK35" s="137">
        <f>SUM(AK26:AK33)</f>
        <v>0</v>
      </c>
      <c r="AL35" s="136"/>
      <c r="AM35" s="136"/>
      <c r="AN35" s="136"/>
      <c r="AO35" s="138"/>
      <c r="AP35" s="60"/>
      <c r="AQ35" s="93"/>
      <c r="BD35" s="56"/>
    </row>
    <row r="36" spans="2:56" s="1" customFormat="1" ht="6.95" customHeight="1">
      <c r="B36" s="55"/>
      <c r="C36" s="55"/>
      <c r="AP36" s="56"/>
      <c r="BD36" s="56"/>
    </row>
    <row r="37" spans="2:56" s="1" customFormat="1" ht="14.45" customHeight="1">
      <c r="B37" s="55"/>
      <c r="C37" s="55"/>
      <c r="AP37" s="56"/>
      <c r="BD37" s="56"/>
    </row>
    <row r="38" spans="2:56" ht="14.45" customHeight="1">
      <c r="B38" s="48"/>
      <c r="C38" s="48"/>
      <c r="AP38" s="50"/>
      <c r="BD38" s="50"/>
    </row>
    <row r="39" spans="2:56" ht="14.45" customHeight="1">
      <c r="B39" s="48"/>
      <c r="C39" s="48"/>
      <c r="AP39" s="50"/>
      <c r="BD39" s="50"/>
    </row>
    <row r="40" spans="2:56" ht="14.45" customHeight="1">
      <c r="B40" s="48"/>
      <c r="C40" s="48"/>
      <c r="AP40" s="50"/>
      <c r="BD40" s="50"/>
    </row>
    <row r="41" spans="2:56" ht="14.45" customHeight="1">
      <c r="B41" s="48"/>
      <c r="C41" s="48"/>
      <c r="AP41" s="50"/>
      <c r="BD41" s="50"/>
    </row>
    <row r="42" spans="2:56" ht="14.45" customHeight="1">
      <c r="B42" s="48"/>
      <c r="C42" s="48"/>
      <c r="AP42" s="50"/>
      <c r="BD42" s="50"/>
    </row>
    <row r="43" spans="2:56" ht="14.45" customHeight="1">
      <c r="B43" s="48"/>
      <c r="C43" s="48"/>
      <c r="AP43" s="50"/>
      <c r="BD43" s="50"/>
    </row>
    <row r="44" spans="2:56" ht="14.45" customHeight="1">
      <c r="B44" s="48"/>
      <c r="C44" s="48"/>
      <c r="AP44" s="50"/>
      <c r="BD44" s="50"/>
    </row>
    <row r="45" spans="2:56" ht="14.45" customHeight="1">
      <c r="B45" s="48"/>
      <c r="C45" s="48"/>
      <c r="AP45" s="50"/>
      <c r="BD45" s="50"/>
    </row>
    <row r="46" spans="2:56" ht="14.45" customHeight="1">
      <c r="B46" s="48"/>
      <c r="C46" s="48"/>
      <c r="AP46" s="50"/>
      <c r="BD46" s="50"/>
    </row>
    <row r="47" spans="2:56" ht="14.45" customHeight="1">
      <c r="B47" s="48"/>
      <c r="C47" s="48"/>
      <c r="AP47" s="50"/>
      <c r="BD47" s="50"/>
    </row>
    <row r="48" spans="2:56" ht="14.45" customHeight="1">
      <c r="B48" s="48"/>
      <c r="C48" s="48"/>
      <c r="F48" s="61" t="s">
        <v>94</v>
      </c>
      <c r="G48" s="61"/>
      <c r="AI48" s="61" t="s">
        <v>86</v>
      </c>
      <c r="AP48" s="50"/>
      <c r="BD48" s="50"/>
    </row>
    <row r="49" spans="2:56" s="1" customFormat="1" ht="14.45" customHeight="1">
      <c r="B49" s="55"/>
      <c r="C49" s="55"/>
      <c r="D49" s="16" t="s">
        <v>40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6" t="s">
        <v>41</v>
      </c>
      <c r="AI49" s="17"/>
      <c r="AJ49" s="17"/>
      <c r="AK49" s="17"/>
      <c r="AL49" s="17"/>
      <c r="AM49" s="17"/>
      <c r="AN49" s="17"/>
      <c r="AO49" s="17"/>
      <c r="AP49" s="56"/>
      <c r="BD49" s="56"/>
    </row>
    <row r="50" spans="2:56">
      <c r="B50" s="48"/>
      <c r="C50" s="48"/>
      <c r="AP50" s="50"/>
      <c r="BD50" s="50"/>
    </row>
    <row r="51" spans="2:56">
      <c r="B51" s="48"/>
      <c r="C51" s="48"/>
      <c r="AP51" s="50"/>
      <c r="BD51" s="50"/>
    </row>
    <row r="52" spans="2:56">
      <c r="B52" s="48"/>
      <c r="C52" s="48"/>
      <c r="AP52" s="50"/>
      <c r="BD52" s="50"/>
    </row>
    <row r="53" spans="2:56">
      <c r="B53" s="48"/>
      <c r="C53" s="48"/>
      <c r="AP53" s="50"/>
      <c r="BD53" s="50"/>
    </row>
    <row r="54" spans="2:56">
      <c r="B54" s="48"/>
      <c r="C54" s="48"/>
      <c r="AP54" s="50"/>
      <c r="BD54" s="50"/>
    </row>
    <row r="55" spans="2:56">
      <c r="B55" s="48"/>
      <c r="C55" s="48"/>
      <c r="AP55" s="50"/>
      <c r="BD55" s="50"/>
    </row>
    <row r="56" spans="2:56">
      <c r="B56" s="48"/>
      <c r="C56" s="48"/>
      <c r="AP56" s="50"/>
      <c r="BD56" s="50"/>
    </row>
    <row r="57" spans="2:56">
      <c r="B57" s="48"/>
      <c r="C57" s="48"/>
      <c r="AP57" s="50"/>
      <c r="BD57" s="50"/>
    </row>
    <row r="58" spans="2:56">
      <c r="B58" s="48"/>
      <c r="C58" s="48"/>
      <c r="AP58" s="50"/>
      <c r="BD58" s="50"/>
    </row>
    <row r="59" spans="2:56">
      <c r="B59" s="48"/>
      <c r="C59" s="48"/>
      <c r="AP59" s="50"/>
      <c r="BD59" s="50"/>
    </row>
    <row r="60" spans="2:56" s="1" customFormat="1" ht="12.75">
      <c r="B60" s="55"/>
      <c r="C60" s="55"/>
      <c r="D60" s="18" t="s">
        <v>95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8" t="s">
        <v>43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8" t="s">
        <v>95</v>
      </c>
      <c r="AI60" s="12"/>
      <c r="AJ60" s="12"/>
      <c r="AK60" s="12"/>
      <c r="AL60" s="12"/>
      <c r="AM60" s="18" t="s">
        <v>43</v>
      </c>
      <c r="AN60" s="12"/>
      <c r="AO60" s="12"/>
      <c r="AP60" s="56"/>
      <c r="BD60" s="56"/>
    </row>
    <row r="61" spans="2:56">
      <c r="B61" s="48"/>
      <c r="C61" s="48"/>
      <c r="AP61" s="50"/>
      <c r="BD61" s="50"/>
    </row>
    <row r="62" spans="2:56">
      <c r="B62" s="48"/>
      <c r="C62" s="48"/>
      <c r="AP62" s="50"/>
      <c r="BD62" s="50"/>
    </row>
    <row r="63" spans="2:56">
      <c r="B63" s="48"/>
      <c r="C63" s="48"/>
      <c r="AP63" s="50"/>
      <c r="BD63" s="50"/>
    </row>
    <row r="64" spans="2:56" s="1" customFormat="1" ht="12.75">
      <c r="B64" s="55"/>
      <c r="C64" s="55"/>
      <c r="D64" s="16" t="s">
        <v>44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6" t="s">
        <v>45</v>
      </c>
      <c r="AI64" s="17"/>
      <c r="AJ64" s="17"/>
      <c r="AK64" s="17"/>
      <c r="AL64" s="17"/>
      <c r="AM64" s="17"/>
      <c r="AN64" s="17"/>
      <c r="AO64" s="17"/>
      <c r="AP64" s="56"/>
      <c r="BD64" s="56"/>
    </row>
    <row r="65" spans="2:56">
      <c r="B65" s="48"/>
      <c r="C65" s="48"/>
      <c r="AP65" s="50"/>
      <c r="BD65" s="50"/>
    </row>
    <row r="66" spans="2:56">
      <c r="B66" s="48"/>
      <c r="C66" s="48"/>
      <c r="AP66" s="50"/>
      <c r="BD66" s="50"/>
    </row>
    <row r="67" spans="2:56">
      <c r="B67" s="48"/>
      <c r="C67" s="48"/>
      <c r="AP67" s="50"/>
      <c r="BD67" s="50"/>
    </row>
    <row r="68" spans="2:56">
      <c r="B68" s="48"/>
      <c r="C68" s="48"/>
      <c r="AP68" s="50"/>
      <c r="BD68" s="50"/>
    </row>
    <row r="69" spans="2:56">
      <c r="B69" s="48"/>
      <c r="C69" s="48"/>
      <c r="AP69" s="50"/>
      <c r="BD69" s="50"/>
    </row>
    <row r="70" spans="2:56">
      <c r="B70" s="48"/>
      <c r="C70" s="48"/>
      <c r="AP70" s="50"/>
      <c r="BD70" s="50"/>
    </row>
    <row r="71" spans="2:56">
      <c r="B71" s="48"/>
      <c r="C71" s="48"/>
      <c r="AP71" s="50"/>
      <c r="BD71" s="50"/>
    </row>
    <row r="72" spans="2:56">
      <c r="B72" s="48"/>
      <c r="C72" s="48"/>
      <c r="AP72" s="50"/>
      <c r="BD72" s="50"/>
    </row>
    <row r="73" spans="2:56">
      <c r="B73" s="48"/>
      <c r="C73" s="48"/>
      <c r="AP73" s="50"/>
      <c r="BD73" s="50"/>
    </row>
    <row r="74" spans="2:56">
      <c r="B74" s="48"/>
      <c r="C74" s="48"/>
      <c r="AP74" s="50"/>
      <c r="BD74" s="50"/>
    </row>
    <row r="75" spans="2:56" s="1" customFormat="1" ht="12.75">
      <c r="B75" s="55"/>
      <c r="C75" s="55"/>
      <c r="D75" s="18" t="s">
        <v>42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8" t="s">
        <v>43</v>
      </c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8" t="s">
        <v>42</v>
      </c>
      <c r="AI75" s="12"/>
      <c r="AJ75" s="12"/>
      <c r="AK75" s="12"/>
      <c r="AL75" s="12"/>
      <c r="AM75" s="18" t="s">
        <v>43</v>
      </c>
      <c r="AN75" s="12"/>
      <c r="AO75" s="12"/>
      <c r="AP75" s="56"/>
      <c r="BD75" s="56"/>
    </row>
    <row r="76" spans="2:56" s="1" customFormat="1">
      <c r="B76" s="55"/>
      <c r="C76" s="55"/>
      <c r="AP76" s="56"/>
      <c r="BD76" s="56"/>
    </row>
    <row r="77" spans="2:56" s="1" customFormat="1" ht="6.95" customHeight="1">
      <c r="B77" s="62"/>
      <c r="C77" s="62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63"/>
      <c r="AQ77" s="19"/>
      <c r="BD77" s="56"/>
    </row>
    <row r="78" spans="2:56">
      <c r="B78" s="48"/>
      <c r="C78" s="48"/>
      <c r="AP78" s="50"/>
      <c r="BD78" s="50"/>
    </row>
    <row r="79" spans="2:56">
      <c r="B79" s="48"/>
      <c r="C79" s="48"/>
      <c r="AP79" s="50"/>
      <c r="BD79" s="50"/>
    </row>
    <row r="80" spans="2:56">
      <c r="B80" s="48"/>
      <c r="C80" s="48"/>
      <c r="AP80" s="50"/>
      <c r="BD80" s="50"/>
    </row>
    <row r="81" spans="1:88" s="1" customFormat="1" ht="6.95" customHeight="1">
      <c r="B81" s="64"/>
      <c r="C81" s="64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65"/>
      <c r="AQ81" s="20"/>
      <c r="BD81" s="56"/>
    </row>
    <row r="82" spans="1:88" s="1" customFormat="1" ht="24.95" customHeight="1">
      <c r="B82" s="55"/>
      <c r="C82" s="66" t="s">
        <v>114</v>
      </c>
      <c r="AP82" s="56"/>
      <c r="BD82" s="56"/>
    </row>
    <row r="83" spans="1:88" s="1" customFormat="1" ht="6.95" customHeight="1">
      <c r="B83" s="55"/>
      <c r="C83" s="55"/>
      <c r="AP83" s="56"/>
      <c r="BD83" s="56"/>
    </row>
    <row r="84" spans="1:88" s="3" customFormat="1" ht="12" customHeight="1">
      <c r="B84" s="94"/>
      <c r="C84" s="67" t="s">
        <v>10</v>
      </c>
      <c r="AP84" s="68"/>
      <c r="BD84" s="68"/>
    </row>
    <row r="85" spans="1:88" s="4" customFormat="1" ht="36.950000000000003" customHeight="1">
      <c r="B85" s="95"/>
      <c r="C85" s="69" t="s">
        <v>11</v>
      </c>
      <c r="L85" s="139" t="str">
        <f>K6</f>
        <v>ALFAGEN – technologická příprava vsázky</v>
      </c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P85" s="70"/>
      <c r="BD85" s="70"/>
    </row>
    <row r="86" spans="1:88" s="1" customFormat="1" ht="6.95" customHeight="1">
      <c r="B86" s="55"/>
      <c r="C86" s="55"/>
      <c r="AP86" s="56"/>
      <c r="BD86" s="56"/>
    </row>
    <row r="87" spans="1:88" s="1" customFormat="1" ht="12" customHeight="1">
      <c r="B87" s="55"/>
      <c r="C87" s="67" t="s">
        <v>14</v>
      </c>
      <c r="L87" s="71" t="str">
        <f>IF(K8="","",K8)</f>
        <v xml:space="preserve"> </v>
      </c>
      <c r="AI87" s="52" t="s">
        <v>16</v>
      </c>
      <c r="AM87" s="141">
        <f>IF(AN8= "","",AN8)</f>
        <v>46048</v>
      </c>
      <c r="AN87" s="141"/>
      <c r="AP87" s="56"/>
      <c r="BD87" s="56"/>
    </row>
    <row r="88" spans="1:88" s="1" customFormat="1" ht="6.95" customHeight="1">
      <c r="B88" s="55"/>
      <c r="C88" s="55"/>
      <c r="AP88" s="56"/>
      <c r="BD88" s="56"/>
    </row>
    <row r="89" spans="1:88" s="1" customFormat="1" ht="25.7" customHeight="1">
      <c r="B89" s="55"/>
      <c r="C89" s="67" t="s">
        <v>17</v>
      </c>
      <c r="L89" s="3" t="str">
        <f>IF(E11= "","",E11)</f>
        <v>AL INVEST Břidličná, a.s., Bruntálská 167, 
793 51 Břidličná</v>
      </c>
      <c r="AI89" s="52" t="s">
        <v>22</v>
      </c>
      <c r="AM89" s="132" t="str">
        <f>IF(E17="","",E17)</f>
        <v>IDEAPROJEKT spol. s r.o., Bruntál</v>
      </c>
      <c r="AN89" s="133"/>
      <c r="AO89" s="133"/>
      <c r="AP89" s="134"/>
      <c r="AR89" s="128" t="s">
        <v>46</v>
      </c>
      <c r="AS89" s="129"/>
      <c r="AT89" s="21"/>
      <c r="AU89" s="21"/>
      <c r="AV89" s="21"/>
      <c r="AW89" s="21"/>
      <c r="AX89" s="21"/>
      <c r="AY89" s="21"/>
      <c r="AZ89" s="21"/>
      <c r="BA89" s="21"/>
      <c r="BB89" s="21"/>
      <c r="BC89" s="22"/>
      <c r="BD89" s="56"/>
    </row>
    <row r="90" spans="1:88" s="1" customFormat="1" ht="15.2" customHeight="1">
      <c r="B90" s="55"/>
      <c r="C90" s="67" t="s">
        <v>20</v>
      </c>
      <c r="L90" s="3" t="str">
        <f>IF(E14= "Vyplň údaj","",E14)</f>
        <v/>
      </c>
      <c r="AI90" s="52" t="s">
        <v>25</v>
      </c>
      <c r="AM90" s="132" t="str">
        <f>IF(E20="","",E20)</f>
        <v>Ing. Miroslav Hrstka</v>
      </c>
      <c r="AN90" s="133"/>
      <c r="AO90" s="133"/>
      <c r="AP90" s="134"/>
      <c r="AR90" s="130"/>
      <c r="AS90" s="131"/>
      <c r="BC90" s="23"/>
      <c r="BD90" s="56"/>
    </row>
    <row r="91" spans="1:88" s="1" customFormat="1" ht="10.7" customHeight="1">
      <c r="B91" s="55"/>
      <c r="C91" s="55"/>
      <c r="AP91" s="56"/>
      <c r="AR91" s="130"/>
      <c r="AS91" s="131"/>
      <c r="BC91" s="23"/>
      <c r="BD91" s="56"/>
    </row>
    <row r="92" spans="1:88" s="1" customFormat="1" ht="29.25" customHeight="1">
      <c r="B92" s="55"/>
      <c r="C92" s="142" t="s">
        <v>47</v>
      </c>
      <c r="D92" s="143"/>
      <c r="E92" s="143"/>
      <c r="F92" s="143"/>
      <c r="G92" s="143"/>
      <c r="H92" s="24"/>
      <c r="I92" s="144" t="s">
        <v>48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49</v>
      </c>
      <c r="AH92" s="145"/>
      <c r="AI92" s="143"/>
      <c r="AJ92" s="145"/>
      <c r="AK92" s="145"/>
      <c r="AL92" s="145"/>
      <c r="AM92" s="145"/>
      <c r="AN92" s="144" t="s">
        <v>50</v>
      </c>
      <c r="AO92" s="143"/>
      <c r="AP92" s="146"/>
      <c r="AQ92" s="96" t="s">
        <v>51</v>
      </c>
      <c r="AR92" s="25" t="s">
        <v>52</v>
      </c>
      <c r="AS92" s="26" t="s">
        <v>53</v>
      </c>
      <c r="AT92" s="26" t="s">
        <v>54</v>
      </c>
      <c r="AU92" s="26" t="s">
        <v>55</v>
      </c>
      <c r="AV92" s="26" t="s">
        <v>56</v>
      </c>
      <c r="AW92" s="26" t="s">
        <v>57</v>
      </c>
      <c r="AX92" s="26" t="s">
        <v>58</v>
      </c>
      <c r="AY92" s="26" t="s">
        <v>59</v>
      </c>
      <c r="AZ92" s="26" t="s">
        <v>60</v>
      </c>
      <c r="BA92" s="26" t="s">
        <v>61</v>
      </c>
      <c r="BB92" s="26" t="s">
        <v>62</v>
      </c>
      <c r="BC92" s="27" t="s">
        <v>63</v>
      </c>
      <c r="BD92" s="56"/>
    </row>
    <row r="93" spans="1:88" s="1" customFormat="1" ht="10.7" customHeight="1">
      <c r="B93" s="55"/>
      <c r="C93" s="55"/>
      <c r="AP93" s="56"/>
      <c r="AR93" s="28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2"/>
      <c r="BD93" s="56"/>
    </row>
    <row r="94" spans="1:88" s="5" customFormat="1" ht="32.450000000000003" customHeight="1">
      <c r="B94" s="97"/>
      <c r="C94" s="72" t="s">
        <v>64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H94" s="74"/>
      <c r="AI94" s="74"/>
      <c r="AJ94" s="74"/>
      <c r="AK94" s="74"/>
      <c r="AL94" s="74">
        <f>AL95</f>
        <v>0</v>
      </c>
      <c r="AM94" s="74"/>
      <c r="AO94" s="75">
        <f>AO95</f>
        <v>0</v>
      </c>
      <c r="AP94" s="76"/>
      <c r="AQ94" s="98" t="s">
        <v>1</v>
      </c>
      <c r="AR94" s="29">
        <f>ROUND(AR95,2)</f>
        <v>0</v>
      </c>
      <c r="AS94" s="99" t="e">
        <f t="shared" ref="AS94:AS98" si="0">ROUND(SUM(AU94:AV94),2)</f>
        <v>#REF!</v>
      </c>
      <c r="AT94" s="100" t="e">
        <f>ROUND(AT95,5)</f>
        <v>#REF!</v>
      </c>
      <c r="AU94" s="99" t="e">
        <f>ROUND(AY94*L29,2)</f>
        <v>#REF!</v>
      </c>
      <c r="AV94" s="99" t="e">
        <f>ROUND(AZ94*L30,2)</f>
        <v>#REF!</v>
      </c>
      <c r="AW94" s="99" t="e">
        <f>ROUND(BA94*L29,2)</f>
        <v>#REF!</v>
      </c>
      <c r="AX94" s="99" t="e">
        <f>ROUND(BB94*L30,2)</f>
        <v>#REF!</v>
      </c>
      <c r="AY94" s="99" t="e">
        <f>ROUND(AY95,2)</f>
        <v>#REF!</v>
      </c>
      <c r="AZ94" s="99" t="e">
        <f>ROUND(AZ95,2)</f>
        <v>#REF!</v>
      </c>
      <c r="BA94" s="99" t="e">
        <f>ROUND(BA95,2)</f>
        <v>#REF!</v>
      </c>
      <c r="BB94" s="99" t="e">
        <f>ROUND(BB95,2)</f>
        <v>#REF!</v>
      </c>
      <c r="BC94" s="30" t="e">
        <f>ROUND(BC95,2)</f>
        <v>#REF!</v>
      </c>
      <c r="BD94" s="101"/>
      <c r="BP94" s="31"/>
      <c r="BQ94" s="31"/>
      <c r="BR94" s="32"/>
      <c r="BS94" s="31"/>
      <c r="BT94" s="31"/>
      <c r="BU94" s="31"/>
      <c r="CI94" s="31" t="s">
        <v>1</v>
      </c>
    </row>
    <row r="95" spans="1:88" s="6" customFormat="1" ht="16.5" customHeight="1">
      <c r="B95" s="102"/>
      <c r="C95" s="77"/>
      <c r="D95" s="147" t="s">
        <v>111</v>
      </c>
      <c r="E95" s="147"/>
      <c r="F95" s="147"/>
      <c r="G95" s="147"/>
      <c r="H95" s="147"/>
      <c r="I95" s="78"/>
      <c r="J95" s="147" t="s">
        <v>84</v>
      </c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H95" s="79"/>
      <c r="AI95" s="78"/>
      <c r="AJ95" s="79"/>
      <c r="AK95" s="79"/>
      <c r="AL95" s="115">
        <f>SUM(AL96:AL98)</f>
        <v>0</v>
      </c>
      <c r="AM95" s="79"/>
      <c r="AO95" s="114">
        <f>SUM(AO96:AO98)</f>
        <v>0</v>
      </c>
      <c r="AP95" s="81"/>
      <c r="AQ95" s="103" t="s">
        <v>71</v>
      </c>
      <c r="AR95" s="33">
        <f>ROUND(SUM(AR96:AR98),2)</f>
        <v>0</v>
      </c>
      <c r="AS95" s="104" t="e">
        <f t="shared" si="0"/>
        <v>#REF!</v>
      </c>
      <c r="AT95" s="105" t="e">
        <f>ROUND(SUM(AT96:AT98),5)</f>
        <v>#REF!</v>
      </c>
      <c r="AU95" s="104" t="e">
        <f>ROUND(AY95*L29,2)</f>
        <v>#REF!</v>
      </c>
      <c r="AV95" s="104" t="e">
        <f>ROUND(AZ95*L30,2)</f>
        <v>#REF!</v>
      </c>
      <c r="AW95" s="104" t="e">
        <f>ROUND(BA95*L29,2)</f>
        <v>#REF!</v>
      </c>
      <c r="AX95" s="104" t="e">
        <f>ROUND(BB95*L30,2)</f>
        <v>#REF!</v>
      </c>
      <c r="AY95" s="104" t="e">
        <f>ROUND(SUM(AY96:AY98),2)</f>
        <v>#REF!</v>
      </c>
      <c r="AZ95" s="104" t="e">
        <f>ROUND(SUM(AZ96:AZ98),2)</f>
        <v>#REF!</v>
      </c>
      <c r="BA95" s="104" t="e">
        <f>ROUND(SUM(BA96:BA98),2)</f>
        <v>#REF!</v>
      </c>
      <c r="BB95" s="104" t="e">
        <f>ROUND(SUM(BB96:BB98),2)</f>
        <v>#REF!</v>
      </c>
      <c r="BC95" s="34" t="e">
        <f>ROUND(SUM(BC96:BC98),2)</f>
        <v>#REF!</v>
      </c>
      <c r="BD95" s="106"/>
      <c r="BP95" s="35"/>
      <c r="BQ95" s="35"/>
      <c r="BR95" s="35"/>
      <c r="BS95" s="35"/>
      <c r="BT95" s="35"/>
      <c r="BU95" s="35"/>
      <c r="CI95" s="35" t="s">
        <v>1</v>
      </c>
      <c r="CJ95" s="35"/>
    </row>
    <row r="96" spans="1:88" s="3" customFormat="1" ht="16.5" customHeight="1">
      <c r="A96" s="36" t="s">
        <v>75</v>
      </c>
      <c r="B96" s="94"/>
      <c r="C96" s="82"/>
      <c r="D96" s="83"/>
      <c r="E96" s="150" t="s">
        <v>88</v>
      </c>
      <c r="F96" s="150"/>
      <c r="G96" s="150"/>
      <c r="H96" s="150"/>
      <c r="I96" s="150"/>
      <c r="J96" s="83"/>
      <c r="K96" s="151" t="s">
        <v>116</v>
      </c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H96" s="84"/>
      <c r="AI96" s="83"/>
      <c r="AJ96" s="84"/>
      <c r="AK96" s="84"/>
      <c r="AL96" s="84">
        <f>'Rekapitulace objektu SO 01'!AO26</f>
        <v>0</v>
      </c>
      <c r="AM96" s="84"/>
      <c r="AO96" s="80">
        <f t="shared" ref="AO96:AO98" si="1">AL96*1.21</f>
        <v>0</v>
      </c>
      <c r="AP96" s="85"/>
      <c r="AQ96" s="107" t="s">
        <v>76</v>
      </c>
      <c r="AR96" s="37">
        <v>0</v>
      </c>
      <c r="AS96" s="108" t="e">
        <f t="shared" si="0"/>
        <v>#REF!</v>
      </c>
      <c r="AT96" s="109" t="e">
        <f>#REF!</f>
        <v>#REF!</v>
      </c>
      <c r="AU96" s="108" t="e">
        <f>#REF!</f>
        <v>#REF!</v>
      </c>
      <c r="AV96" s="108" t="e">
        <f>#REF!</f>
        <v>#REF!</v>
      </c>
      <c r="AW96" s="108" t="e">
        <f>#REF!</f>
        <v>#REF!</v>
      </c>
      <c r="AX96" s="108" t="e">
        <f>#REF!</f>
        <v>#REF!</v>
      </c>
      <c r="AY96" s="108" t="e">
        <f>#REF!</f>
        <v>#REF!</v>
      </c>
      <c r="AZ96" s="108" t="e">
        <f>#REF!</f>
        <v>#REF!</v>
      </c>
      <c r="BA96" s="108" t="e">
        <f>#REF!</f>
        <v>#REF!</v>
      </c>
      <c r="BB96" s="108" t="e">
        <f>#REF!</f>
        <v>#REF!</v>
      </c>
      <c r="BC96" s="38" t="e">
        <f>#REF!</f>
        <v>#REF!</v>
      </c>
      <c r="BD96" s="68"/>
      <c r="BQ96" s="9"/>
      <c r="BS96" s="9"/>
      <c r="BT96" s="9"/>
      <c r="BU96" s="9"/>
      <c r="CI96" s="9" t="s">
        <v>1</v>
      </c>
    </row>
    <row r="97" spans="1:87" s="3" customFormat="1" ht="16.5" customHeight="1">
      <c r="A97" s="36" t="s">
        <v>75</v>
      </c>
      <c r="B97" s="94"/>
      <c r="C97" s="82"/>
      <c r="D97" s="83"/>
      <c r="E97" s="150" t="s">
        <v>104</v>
      </c>
      <c r="F97" s="150"/>
      <c r="G97" s="150"/>
      <c r="H97" s="150"/>
      <c r="I97" s="150"/>
      <c r="J97" s="83"/>
      <c r="K97" s="151" t="s">
        <v>112</v>
      </c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H97" s="84"/>
      <c r="AI97" s="83"/>
      <c r="AJ97" s="84"/>
      <c r="AK97" s="84"/>
      <c r="AL97" s="84">
        <f>'Rekapitulace objektu SO 02'!AO26</f>
        <v>0</v>
      </c>
      <c r="AM97" s="84"/>
      <c r="AO97" s="80">
        <f t="shared" si="1"/>
        <v>0</v>
      </c>
      <c r="AP97" s="85"/>
      <c r="AQ97" s="107" t="s">
        <v>76</v>
      </c>
      <c r="AR97" s="37">
        <v>0</v>
      </c>
      <c r="AS97" s="108" t="e">
        <f t="shared" si="0"/>
        <v>#REF!</v>
      </c>
      <c r="AT97" s="109" t="e">
        <f>#REF!</f>
        <v>#REF!</v>
      </c>
      <c r="AU97" s="108" t="e">
        <f>#REF!</f>
        <v>#REF!</v>
      </c>
      <c r="AV97" s="108" t="e">
        <f>#REF!</f>
        <v>#REF!</v>
      </c>
      <c r="AW97" s="108" t="e">
        <f>#REF!</f>
        <v>#REF!</v>
      </c>
      <c r="AX97" s="108" t="e">
        <f>#REF!</f>
        <v>#REF!</v>
      </c>
      <c r="AY97" s="108" t="e">
        <f>#REF!</f>
        <v>#REF!</v>
      </c>
      <c r="AZ97" s="108" t="e">
        <f>#REF!</f>
        <v>#REF!</v>
      </c>
      <c r="BA97" s="108" t="e">
        <f>#REF!</f>
        <v>#REF!</v>
      </c>
      <c r="BB97" s="108" t="e">
        <f>#REF!</f>
        <v>#REF!</v>
      </c>
      <c r="BC97" s="38" t="e">
        <f>#REF!</f>
        <v>#REF!</v>
      </c>
      <c r="BD97" s="68"/>
      <c r="BQ97" s="9"/>
      <c r="BS97" s="9"/>
      <c r="BT97" s="9"/>
      <c r="BU97" s="9"/>
      <c r="CI97" s="9" t="s">
        <v>1</v>
      </c>
    </row>
    <row r="98" spans="1:87" s="3" customFormat="1" ht="16.5" customHeight="1">
      <c r="A98" s="36" t="s">
        <v>75</v>
      </c>
      <c r="B98" s="94"/>
      <c r="C98" s="82"/>
      <c r="D98" s="83"/>
      <c r="E98" s="150" t="s">
        <v>109</v>
      </c>
      <c r="F98" s="150"/>
      <c r="G98" s="150"/>
      <c r="H98" s="150"/>
      <c r="I98" s="150"/>
      <c r="J98" s="83"/>
      <c r="K98" s="151" t="s">
        <v>113</v>
      </c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H98" s="84"/>
      <c r="AI98" s="83"/>
      <c r="AJ98" s="84"/>
      <c r="AK98" s="84"/>
      <c r="AL98" s="84">
        <f>'Rekapitulace objektu SO 03'!AO26</f>
        <v>0</v>
      </c>
      <c r="AM98" s="84"/>
      <c r="AO98" s="80">
        <f t="shared" si="1"/>
        <v>0</v>
      </c>
      <c r="AP98" s="85"/>
      <c r="AQ98" s="107" t="s">
        <v>76</v>
      </c>
      <c r="AR98" s="37">
        <v>0</v>
      </c>
      <c r="AS98" s="108" t="e">
        <f t="shared" si="0"/>
        <v>#REF!</v>
      </c>
      <c r="AT98" s="109" t="e">
        <f>#REF!</f>
        <v>#REF!</v>
      </c>
      <c r="AU98" s="108" t="e">
        <f>#REF!</f>
        <v>#REF!</v>
      </c>
      <c r="AV98" s="108" t="e">
        <f>#REF!</f>
        <v>#REF!</v>
      </c>
      <c r="AW98" s="108" t="e">
        <f>#REF!</f>
        <v>#REF!</v>
      </c>
      <c r="AX98" s="108" t="e">
        <f>#REF!</f>
        <v>#REF!</v>
      </c>
      <c r="AY98" s="108" t="e">
        <f>#REF!</f>
        <v>#REF!</v>
      </c>
      <c r="AZ98" s="108" t="e">
        <f>#REF!</f>
        <v>#REF!</v>
      </c>
      <c r="BA98" s="108" t="e">
        <f>#REF!</f>
        <v>#REF!</v>
      </c>
      <c r="BB98" s="108" t="e">
        <f>#REF!</f>
        <v>#REF!</v>
      </c>
      <c r="BC98" s="38" t="e">
        <f>#REF!</f>
        <v>#REF!</v>
      </c>
      <c r="BD98" s="68"/>
      <c r="BQ98" s="9"/>
      <c r="BS98" s="9"/>
      <c r="BT98" s="9"/>
      <c r="BU98" s="9"/>
      <c r="CI98" s="9" t="s">
        <v>1</v>
      </c>
    </row>
    <row r="99" spans="1:87" s="3" customFormat="1" ht="8.65" customHeight="1">
      <c r="A99" s="36"/>
      <c r="B99" s="94"/>
      <c r="C99" s="86"/>
      <c r="D99" s="87"/>
      <c r="E99" s="148"/>
      <c r="F99" s="148"/>
      <c r="G99" s="148"/>
      <c r="H99" s="148"/>
      <c r="I99" s="148"/>
      <c r="J99" s="87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88"/>
      <c r="AH99" s="89"/>
      <c r="AI99" s="87"/>
      <c r="AJ99" s="89"/>
      <c r="AK99" s="89"/>
      <c r="AL99" s="89"/>
      <c r="AM99" s="89"/>
      <c r="AN99" s="88"/>
      <c r="AO99" s="90"/>
      <c r="AP99" s="91"/>
      <c r="AQ99" s="107"/>
      <c r="AR99" s="39"/>
      <c r="AS99" s="40"/>
      <c r="AT99" s="41"/>
      <c r="AU99" s="40"/>
      <c r="AV99" s="40"/>
      <c r="AW99" s="40"/>
      <c r="AX99" s="40"/>
      <c r="AY99" s="40"/>
      <c r="AZ99" s="40"/>
      <c r="BA99" s="40"/>
      <c r="BB99" s="40"/>
      <c r="BC99" s="42"/>
      <c r="BD99" s="68"/>
      <c r="BQ99" s="9"/>
      <c r="BS99" s="9"/>
      <c r="BT99" s="9"/>
      <c r="BU99" s="9"/>
      <c r="CI99" s="9"/>
    </row>
    <row r="100" spans="1:87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2"/>
    </row>
  </sheetData>
  <mergeCells count="45">
    <mergeCell ref="E99:I99"/>
    <mergeCell ref="K99:AF99"/>
    <mergeCell ref="E96:I96"/>
    <mergeCell ref="K96:AF96"/>
    <mergeCell ref="E97:I97"/>
    <mergeCell ref="K97:AF97"/>
    <mergeCell ref="E98:I98"/>
    <mergeCell ref="K98:AF98"/>
    <mergeCell ref="C92:G92"/>
    <mergeCell ref="I92:AF92"/>
    <mergeCell ref="AG92:AM92"/>
    <mergeCell ref="AN92:AP92"/>
    <mergeCell ref="D95:H95"/>
    <mergeCell ref="J95:AF95"/>
    <mergeCell ref="AR89:AS91"/>
    <mergeCell ref="AM90:AP90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K26:AO26"/>
    <mergeCell ref="AR2:BC2"/>
    <mergeCell ref="K5:AJ5"/>
    <mergeCell ref="K6:AJ6"/>
    <mergeCell ref="E14:AJ14"/>
    <mergeCell ref="E23:AN23"/>
  </mergeCells>
  <hyperlinks>
    <hyperlink ref="A96" location="'1 - Základy kanálů'!C2" display="/" xr:uid="{5F019907-02D5-4C9F-BAED-84F6575F22EE}"/>
    <hyperlink ref="A97" location="'2 - Základy lisů'!C2" display="/" xr:uid="{F8817234-248F-4FED-A5E5-D319D59761AA}"/>
    <hyperlink ref="A98" location="'4 - Prostor kabelových ro...'!C2" display="/" xr:uid="{DF0429C5-4FC0-4616-8479-39ACDC1DB4DD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105"/>
  <sheetViews>
    <sheetView showGridLines="0" topLeftCell="A55" zoomScaleNormal="100" workbookViewId="0">
      <selection activeCell="K105" sqref="K10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3.5" customWidth="1"/>
    <col min="36" max="36" width="2.33203125" customWidth="1"/>
    <col min="37" max="37" width="2.5" hidden="1" customWidth="1"/>
    <col min="38" max="38" width="20.33203125" customWidth="1"/>
    <col min="39" max="39" width="3.33203125" customWidth="1"/>
    <col min="40" max="40" width="12.6640625" customWidth="1"/>
    <col min="41" max="41" width="19.5" customWidth="1"/>
    <col min="42" max="42" width="17.1640625" customWidth="1"/>
    <col min="43" max="43" width="15.6640625" hidden="1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9.1640625" hidden="1" customWidth="1"/>
    <col min="56" max="56" width="2" customWidth="1"/>
    <col min="68" max="88" width="9.33203125" hidden="1"/>
  </cols>
  <sheetData>
    <row r="1" spans="1:71">
      <c r="A1" s="7" t="s">
        <v>0</v>
      </c>
      <c r="AY1" s="7" t="s">
        <v>1</v>
      </c>
      <c r="AZ1" s="7" t="s">
        <v>2</v>
      </c>
      <c r="BA1" s="7" t="s">
        <v>1</v>
      </c>
      <c r="BQ1" s="7" t="s">
        <v>3</v>
      </c>
      <c r="BR1" s="7" t="s">
        <v>3</v>
      </c>
      <c r="BS1" s="7" t="s">
        <v>4</v>
      </c>
    </row>
    <row r="2" spans="1:71" ht="36.950000000000003" customHeight="1"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P2" s="8" t="s">
        <v>5</v>
      </c>
      <c r="BQ2" s="8" t="s">
        <v>6</v>
      </c>
    </row>
    <row r="3" spans="1:71" ht="6.95" customHeight="1">
      <c r="B3" s="44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7"/>
      <c r="BP3" s="8" t="s">
        <v>5</v>
      </c>
      <c r="BQ3" s="8" t="s">
        <v>7</v>
      </c>
    </row>
    <row r="4" spans="1:71" ht="24.95" customHeight="1">
      <c r="B4" s="48"/>
      <c r="C4" s="44"/>
      <c r="D4" s="45" t="s">
        <v>93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7"/>
      <c r="AR4" s="92" t="s">
        <v>8</v>
      </c>
      <c r="BD4" s="50"/>
      <c r="BP4" s="8" t="s">
        <v>9</v>
      </c>
    </row>
    <row r="5" spans="1:71" ht="12" customHeight="1">
      <c r="B5" s="48"/>
      <c r="C5" s="48"/>
      <c r="D5" s="49" t="s">
        <v>10</v>
      </c>
      <c r="K5" s="119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P5" s="50"/>
      <c r="BD5" s="50"/>
      <c r="BP5" s="8" t="s">
        <v>5</v>
      </c>
    </row>
    <row r="6" spans="1:71" ht="36.950000000000003" customHeight="1">
      <c r="B6" s="48"/>
      <c r="C6" s="48"/>
      <c r="D6" s="51" t="s">
        <v>11</v>
      </c>
      <c r="K6" s="120" t="s">
        <v>84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P6" s="50"/>
      <c r="BD6" s="50"/>
      <c r="BP6" s="8" t="s">
        <v>5</v>
      </c>
    </row>
    <row r="7" spans="1:71" ht="12" customHeight="1">
      <c r="B7" s="48"/>
      <c r="C7" s="48"/>
      <c r="D7" s="52" t="s">
        <v>12</v>
      </c>
      <c r="K7" s="9" t="s">
        <v>1</v>
      </c>
      <c r="AK7" s="52" t="s">
        <v>13</v>
      </c>
      <c r="AN7" s="9" t="s">
        <v>1</v>
      </c>
      <c r="AP7" s="50"/>
      <c r="BD7" s="50"/>
      <c r="BP7" s="8" t="s">
        <v>5</v>
      </c>
    </row>
    <row r="8" spans="1:71" ht="12" customHeight="1">
      <c r="B8" s="48"/>
      <c r="C8" s="48"/>
      <c r="D8" s="52" t="s">
        <v>14</v>
      </c>
      <c r="K8" s="9" t="s">
        <v>15</v>
      </c>
      <c r="AK8" s="52" t="s">
        <v>16</v>
      </c>
      <c r="AN8" s="53">
        <v>46048</v>
      </c>
      <c r="AP8" s="50"/>
      <c r="BD8" s="50"/>
      <c r="BP8" s="8" t="s">
        <v>5</v>
      </c>
    </row>
    <row r="9" spans="1:71" ht="14.45" customHeight="1">
      <c r="B9" s="48"/>
      <c r="C9" s="48"/>
      <c r="AP9" s="50"/>
      <c r="BD9" s="50"/>
      <c r="BP9" s="8" t="s">
        <v>5</v>
      </c>
    </row>
    <row r="10" spans="1:71" ht="12" customHeight="1">
      <c r="B10" s="48"/>
      <c r="C10" s="48"/>
      <c r="D10" s="52" t="s">
        <v>17</v>
      </c>
      <c r="AK10" s="52" t="s">
        <v>18</v>
      </c>
      <c r="AN10" s="9" t="s">
        <v>1</v>
      </c>
      <c r="AP10" s="50"/>
      <c r="BD10" s="50"/>
      <c r="BP10" s="8" t="s">
        <v>5</v>
      </c>
    </row>
    <row r="11" spans="1:71" ht="18.600000000000001" customHeight="1">
      <c r="B11" s="48"/>
      <c r="C11" s="48"/>
      <c r="E11" s="9" t="s">
        <v>85</v>
      </c>
      <c r="AK11" s="52" t="s">
        <v>19</v>
      </c>
      <c r="AN11" s="9" t="s">
        <v>1</v>
      </c>
      <c r="AP11" s="50"/>
      <c r="BD11" s="50"/>
      <c r="BP11" s="8" t="s">
        <v>5</v>
      </c>
    </row>
    <row r="12" spans="1:71" ht="6.95" customHeight="1">
      <c r="B12" s="48"/>
      <c r="C12" s="48"/>
      <c r="AP12" s="50"/>
      <c r="BD12" s="50"/>
      <c r="BP12" s="8" t="s">
        <v>5</v>
      </c>
    </row>
    <row r="13" spans="1:71" ht="12" customHeight="1">
      <c r="B13" s="48"/>
      <c r="C13" s="48"/>
      <c r="D13" s="52" t="s">
        <v>20</v>
      </c>
      <c r="AK13" s="52" t="s">
        <v>18</v>
      </c>
      <c r="AN13" s="54" t="s">
        <v>21</v>
      </c>
      <c r="AP13" s="50"/>
      <c r="BD13" s="50"/>
      <c r="BP13" s="8" t="s">
        <v>5</v>
      </c>
    </row>
    <row r="14" spans="1:71" ht="12.75">
      <c r="B14" s="48"/>
      <c r="C14" s="48"/>
      <c r="E14" s="121" t="s">
        <v>21</v>
      </c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52" t="s">
        <v>19</v>
      </c>
      <c r="AN14" s="54" t="s">
        <v>21</v>
      </c>
      <c r="AP14" s="50"/>
      <c r="BD14" s="50"/>
      <c r="BP14" s="8" t="s">
        <v>5</v>
      </c>
    </row>
    <row r="15" spans="1:71" ht="6.95" customHeight="1">
      <c r="B15" s="48"/>
      <c r="C15" s="48"/>
      <c r="AP15" s="50"/>
      <c r="BD15" s="50"/>
      <c r="BP15" s="8" t="s">
        <v>3</v>
      </c>
    </row>
    <row r="16" spans="1:71" ht="12" customHeight="1">
      <c r="B16" s="48"/>
      <c r="C16" s="48"/>
      <c r="D16" s="52" t="s">
        <v>22</v>
      </c>
      <c r="AK16" s="52" t="s">
        <v>18</v>
      </c>
      <c r="AN16" s="9">
        <v>25365231</v>
      </c>
      <c r="AP16" s="50"/>
      <c r="BD16" s="50"/>
      <c r="BP16" s="8" t="s">
        <v>3</v>
      </c>
    </row>
    <row r="17" spans="2:68" ht="18.600000000000001" customHeight="1">
      <c r="B17" s="48"/>
      <c r="C17" s="48"/>
      <c r="E17" s="9" t="s">
        <v>23</v>
      </c>
      <c r="AK17" s="52" t="s">
        <v>19</v>
      </c>
      <c r="AN17" s="9" t="s">
        <v>87</v>
      </c>
      <c r="AP17" s="50"/>
      <c r="BD17" s="50"/>
      <c r="BP17" s="8" t="s">
        <v>24</v>
      </c>
    </row>
    <row r="18" spans="2:68" ht="6.95" customHeight="1">
      <c r="B18" s="48"/>
      <c r="C18" s="48"/>
      <c r="AP18" s="50"/>
      <c r="BD18" s="50"/>
      <c r="BP18" s="8" t="s">
        <v>5</v>
      </c>
    </row>
    <row r="19" spans="2:68" ht="12" customHeight="1">
      <c r="B19" s="48"/>
      <c r="C19" s="48"/>
      <c r="D19" s="52" t="s">
        <v>25</v>
      </c>
      <c r="AK19" s="52" t="s">
        <v>18</v>
      </c>
      <c r="AN19" s="9"/>
      <c r="AP19" s="50"/>
      <c r="BD19" s="50"/>
      <c r="BP19" s="8" t="s">
        <v>5</v>
      </c>
    </row>
    <row r="20" spans="2:68" ht="18.600000000000001" customHeight="1">
      <c r="B20" s="48"/>
      <c r="C20" s="48"/>
      <c r="E20" s="9" t="s">
        <v>86</v>
      </c>
      <c r="AK20" s="52" t="s">
        <v>19</v>
      </c>
      <c r="AN20" s="9" t="s">
        <v>1</v>
      </c>
      <c r="AP20" s="50"/>
      <c r="BD20" s="50"/>
      <c r="BP20" s="8" t="s">
        <v>24</v>
      </c>
    </row>
    <row r="21" spans="2:68" ht="6.95" customHeight="1">
      <c r="B21" s="48"/>
      <c r="C21" s="48"/>
      <c r="AP21" s="50"/>
      <c r="BD21" s="50"/>
    </row>
    <row r="22" spans="2:68" ht="12" customHeight="1">
      <c r="B22" s="48"/>
      <c r="C22" s="48"/>
      <c r="D22" s="52" t="s">
        <v>26</v>
      </c>
      <c r="AP22" s="50"/>
      <c r="BD22" s="50"/>
    </row>
    <row r="23" spans="2:68" ht="16.5" customHeight="1">
      <c r="B23" s="48"/>
      <c r="C23" s="48"/>
      <c r="E23" s="123" t="s">
        <v>1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P23" s="50"/>
      <c r="BD23" s="50"/>
    </row>
    <row r="24" spans="2:68" ht="6.95" customHeight="1">
      <c r="B24" s="48"/>
      <c r="C24" s="48"/>
      <c r="AP24" s="50"/>
      <c r="BD24" s="50"/>
    </row>
    <row r="25" spans="2:68" ht="6.95" customHeight="1">
      <c r="B25" s="48"/>
      <c r="C25" s="48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50"/>
      <c r="BD25" s="50"/>
    </row>
    <row r="26" spans="2:68" s="1" customFormat="1" ht="25.9" customHeight="1">
      <c r="B26" s="55"/>
      <c r="C26" s="55"/>
      <c r="D26" s="11" t="s">
        <v>27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43">
        <f>ROUND(AL95,2)</f>
        <v>0</v>
      </c>
      <c r="AL26" s="12"/>
      <c r="AM26" s="12"/>
      <c r="AN26" s="12"/>
      <c r="AO26" s="113">
        <f>AL94</f>
        <v>0</v>
      </c>
      <c r="AP26" s="56"/>
      <c r="BD26" s="56"/>
    </row>
    <row r="27" spans="2:68" s="1" customFormat="1" ht="6.95" customHeight="1">
      <c r="B27" s="55"/>
      <c r="C27" s="55"/>
      <c r="AP27" s="56"/>
      <c r="BD27" s="56"/>
    </row>
    <row r="28" spans="2:68" s="1" customFormat="1" ht="12.75">
      <c r="B28" s="55"/>
      <c r="C28" s="55"/>
      <c r="L28" s="124" t="s">
        <v>28</v>
      </c>
      <c r="M28" s="124"/>
      <c r="N28" s="124"/>
      <c r="O28" s="124"/>
      <c r="P28" s="124"/>
      <c r="W28" s="124" t="s">
        <v>29</v>
      </c>
      <c r="X28" s="124"/>
      <c r="Y28" s="124"/>
      <c r="Z28" s="124"/>
      <c r="AA28" s="124"/>
      <c r="AB28" s="124"/>
      <c r="AC28" s="124"/>
      <c r="AD28" s="124"/>
      <c r="AE28" s="124"/>
      <c r="AK28" s="124" t="s">
        <v>30</v>
      </c>
      <c r="AL28" s="124"/>
      <c r="AM28" s="124"/>
      <c r="AN28" s="124"/>
      <c r="AO28" s="124"/>
      <c r="AP28" s="56"/>
      <c r="BD28" s="56"/>
    </row>
    <row r="29" spans="2:68" s="2" customFormat="1" ht="14.45" customHeight="1">
      <c r="B29" s="57"/>
      <c r="C29" s="57"/>
      <c r="D29" s="52" t="s">
        <v>31</v>
      </c>
      <c r="F29" s="52" t="s">
        <v>32</v>
      </c>
      <c r="L29" s="125">
        <v>0.21</v>
      </c>
      <c r="M29" s="126"/>
      <c r="N29" s="126"/>
      <c r="O29" s="126"/>
      <c r="P29" s="126"/>
      <c r="W29" s="127">
        <f>AK26</f>
        <v>0</v>
      </c>
      <c r="X29" s="126"/>
      <c r="Y29" s="126"/>
      <c r="Z29" s="126"/>
      <c r="AA29" s="126"/>
      <c r="AB29" s="126"/>
      <c r="AC29" s="126"/>
      <c r="AD29" s="126"/>
      <c r="AE29" s="126"/>
      <c r="AK29" s="127">
        <f>W29*0.21</f>
        <v>0</v>
      </c>
      <c r="AL29" s="126"/>
      <c r="AM29" s="126"/>
      <c r="AN29" s="126"/>
      <c r="AO29" s="126"/>
      <c r="AP29" s="58"/>
      <c r="BD29" s="58"/>
    </row>
    <row r="30" spans="2:68" s="2" customFormat="1" ht="14.45" customHeight="1">
      <c r="B30" s="57"/>
      <c r="C30" s="57"/>
      <c r="F30" s="52" t="s">
        <v>33</v>
      </c>
      <c r="L30" s="125">
        <v>0.15</v>
      </c>
      <c r="M30" s="126"/>
      <c r="N30" s="126"/>
      <c r="O30" s="126"/>
      <c r="P30" s="126"/>
      <c r="W30" s="127">
        <v>0</v>
      </c>
      <c r="X30" s="126"/>
      <c r="Y30" s="126"/>
      <c r="Z30" s="126"/>
      <c r="AA30" s="126"/>
      <c r="AB30" s="126"/>
      <c r="AC30" s="126"/>
      <c r="AD30" s="126"/>
      <c r="AE30" s="126"/>
      <c r="AK30" s="127">
        <v>0</v>
      </c>
      <c r="AL30" s="126"/>
      <c r="AM30" s="126"/>
      <c r="AN30" s="126"/>
      <c r="AO30" s="126"/>
      <c r="AP30" s="58"/>
      <c r="BD30" s="58"/>
    </row>
    <row r="31" spans="2:68" s="2" customFormat="1" ht="14.45" hidden="1" customHeight="1">
      <c r="B31" s="57"/>
      <c r="C31" s="57"/>
      <c r="F31" s="52" t="s">
        <v>34</v>
      </c>
      <c r="L31" s="125">
        <v>0.21</v>
      </c>
      <c r="M31" s="126"/>
      <c r="N31" s="126"/>
      <c r="O31" s="126"/>
      <c r="P31" s="126"/>
      <c r="W31" s="127" t="e">
        <f>ROUND(BA94, 2)</f>
        <v>#REF!</v>
      </c>
      <c r="X31" s="126"/>
      <c r="Y31" s="126"/>
      <c r="Z31" s="126"/>
      <c r="AA31" s="126"/>
      <c r="AB31" s="126"/>
      <c r="AC31" s="126"/>
      <c r="AD31" s="126"/>
      <c r="AE31" s="126"/>
      <c r="AK31" s="127">
        <v>0</v>
      </c>
      <c r="AL31" s="126"/>
      <c r="AM31" s="126"/>
      <c r="AN31" s="126"/>
      <c r="AO31" s="126"/>
      <c r="AP31" s="58"/>
      <c r="BD31" s="58"/>
    </row>
    <row r="32" spans="2:68" s="2" customFormat="1" ht="14.45" hidden="1" customHeight="1">
      <c r="B32" s="57"/>
      <c r="C32" s="57"/>
      <c r="F32" s="52" t="s">
        <v>35</v>
      </c>
      <c r="L32" s="125">
        <v>0.15</v>
      </c>
      <c r="M32" s="126"/>
      <c r="N32" s="126"/>
      <c r="O32" s="126"/>
      <c r="P32" s="126"/>
      <c r="W32" s="127" t="e">
        <f>ROUND(BB94, 2)</f>
        <v>#REF!</v>
      </c>
      <c r="X32" s="126"/>
      <c r="Y32" s="126"/>
      <c r="Z32" s="126"/>
      <c r="AA32" s="126"/>
      <c r="AB32" s="126"/>
      <c r="AC32" s="126"/>
      <c r="AD32" s="126"/>
      <c r="AE32" s="126"/>
      <c r="AK32" s="127">
        <v>0</v>
      </c>
      <c r="AL32" s="126"/>
      <c r="AM32" s="126"/>
      <c r="AN32" s="126"/>
      <c r="AO32" s="126"/>
      <c r="AP32" s="58"/>
      <c r="BD32" s="58"/>
    </row>
    <row r="33" spans="2:56" s="2" customFormat="1" ht="14.45" hidden="1" customHeight="1">
      <c r="B33" s="57"/>
      <c r="C33" s="57"/>
      <c r="F33" s="52" t="s">
        <v>36</v>
      </c>
      <c r="L33" s="125">
        <v>0</v>
      </c>
      <c r="M33" s="126"/>
      <c r="N33" s="126"/>
      <c r="O33" s="126"/>
      <c r="P33" s="126"/>
      <c r="W33" s="127" t="e">
        <f>ROUND(BC94, 2)</f>
        <v>#REF!</v>
      </c>
      <c r="X33" s="126"/>
      <c r="Y33" s="126"/>
      <c r="Z33" s="126"/>
      <c r="AA33" s="126"/>
      <c r="AB33" s="126"/>
      <c r="AC33" s="126"/>
      <c r="AD33" s="126"/>
      <c r="AE33" s="126"/>
      <c r="AK33" s="127">
        <v>0</v>
      </c>
      <c r="AL33" s="126"/>
      <c r="AM33" s="126"/>
      <c r="AN33" s="126"/>
      <c r="AO33" s="126"/>
      <c r="AP33" s="58"/>
      <c r="BD33" s="58"/>
    </row>
    <row r="34" spans="2:56" s="1" customFormat="1" ht="6.95" customHeight="1">
      <c r="B34" s="55"/>
      <c r="C34" s="55"/>
      <c r="AP34" s="56"/>
      <c r="BD34" s="56"/>
    </row>
    <row r="35" spans="2:56" s="1" customFormat="1" ht="25.9" customHeight="1">
      <c r="B35" s="55"/>
      <c r="C35" s="59"/>
      <c r="D35" s="13" t="s">
        <v>37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5" t="s">
        <v>38</v>
      </c>
      <c r="U35" s="14"/>
      <c r="V35" s="14"/>
      <c r="W35" s="14"/>
      <c r="X35" s="135" t="s">
        <v>39</v>
      </c>
      <c r="Y35" s="136"/>
      <c r="Z35" s="136"/>
      <c r="AA35" s="136"/>
      <c r="AB35" s="136"/>
      <c r="AC35" s="14"/>
      <c r="AD35" s="14"/>
      <c r="AE35" s="14"/>
      <c r="AF35" s="14"/>
      <c r="AG35" s="14"/>
      <c r="AH35" s="14"/>
      <c r="AI35" s="14"/>
      <c r="AJ35" s="14"/>
      <c r="AK35" s="137">
        <f>SUM(AK26:AK33)</f>
        <v>0</v>
      </c>
      <c r="AL35" s="136"/>
      <c r="AM35" s="136"/>
      <c r="AN35" s="136"/>
      <c r="AO35" s="138"/>
      <c r="AP35" s="60"/>
      <c r="AQ35" s="93"/>
      <c r="BD35" s="56"/>
    </row>
    <row r="36" spans="2:56" s="1" customFormat="1" ht="6.95" customHeight="1">
      <c r="B36" s="55"/>
      <c r="C36" s="55"/>
      <c r="AP36" s="56"/>
      <c r="BD36" s="56"/>
    </row>
    <row r="37" spans="2:56" s="1" customFormat="1" ht="14.45" customHeight="1">
      <c r="B37" s="55"/>
      <c r="C37" s="55"/>
      <c r="AP37" s="56"/>
      <c r="BD37" s="56"/>
    </row>
    <row r="38" spans="2:56" ht="14.45" customHeight="1">
      <c r="B38" s="48"/>
      <c r="C38" s="48"/>
      <c r="AP38" s="50"/>
      <c r="BD38" s="50"/>
    </row>
    <row r="39" spans="2:56" ht="14.45" customHeight="1">
      <c r="B39" s="48"/>
      <c r="C39" s="48"/>
      <c r="AP39" s="50"/>
      <c r="BD39" s="50"/>
    </row>
    <row r="40" spans="2:56" ht="14.45" customHeight="1">
      <c r="B40" s="48"/>
      <c r="C40" s="48"/>
      <c r="AP40" s="50"/>
      <c r="BD40" s="50"/>
    </row>
    <row r="41" spans="2:56" ht="14.45" customHeight="1">
      <c r="B41" s="48"/>
      <c r="C41" s="48"/>
      <c r="AP41" s="50"/>
      <c r="BD41" s="50"/>
    </row>
    <row r="42" spans="2:56" ht="14.45" customHeight="1">
      <c r="B42" s="48"/>
      <c r="C42" s="48"/>
      <c r="AP42" s="50"/>
      <c r="BD42" s="50"/>
    </row>
    <row r="43" spans="2:56" ht="14.45" customHeight="1">
      <c r="B43" s="48"/>
      <c r="C43" s="48"/>
      <c r="AP43" s="50"/>
      <c r="BD43" s="50"/>
    </row>
    <row r="44" spans="2:56" ht="14.45" customHeight="1">
      <c r="B44" s="48"/>
      <c r="C44" s="48"/>
      <c r="AP44" s="50"/>
      <c r="BD44" s="50"/>
    </row>
    <row r="45" spans="2:56" ht="14.45" customHeight="1">
      <c r="B45" s="48"/>
      <c r="C45" s="48"/>
      <c r="AP45" s="50"/>
      <c r="BD45" s="50"/>
    </row>
    <row r="46" spans="2:56" ht="14.45" customHeight="1">
      <c r="B46" s="48"/>
      <c r="C46" s="48"/>
      <c r="AP46" s="50"/>
      <c r="BD46" s="50"/>
    </row>
    <row r="47" spans="2:56" ht="14.45" customHeight="1">
      <c r="B47" s="48"/>
      <c r="C47" s="48"/>
      <c r="AP47" s="50"/>
      <c r="BD47" s="50"/>
    </row>
    <row r="48" spans="2:56" ht="14.45" customHeight="1">
      <c r="B48" s="48"/>
      <c r="C48" s="48"/>
      <c r="F48" s="61" t="s">
        <v>94</v>
      </c>
      <c r="G48" s="61"/>
      <c r="AI48" s="61" t="s">
        <v>86</v>
      </c>
      <c r="AP48" s="50"/>
      <c r="BD48" s="50"/>
    </row>
    <row r="49" spans="2:56" s="1" customFormat="1" ht="14.45" customHeight="1">
      <c r="B49" s="55"/>
      <c r="C49" s="55"/>
      <c r="D49" s="16" t="s">
        <v>40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6" t="s">
        <v>41</v>
      </c>
      <c r="AI49" s="17"/>
      <c r="AJ49" s="17"/>
      <c r="AK49" s="17"/>
      <c r="AL49" s="17"/>
      <c r="AM49" s="17"/>
      <c r="AN49" s="17"/>
      <c r="AO49" s="17"/>
      <c r="AP49" s="56"/>
      <c r="BD49" s="56"/>
    </row>
    <row r="50" spans="2:56">
      <c r="B50" s="48"/>
      <c r="C50" s="48"/>
      <c r="AP50" s="50"/>
      <c r="BD50" s="50"/>
    </row>
    <row r="51" spans="2:56">
      <c r="B51" s="48"/>
      <c r="C51" s="48"/>
      <c r="AP51" s="50"/>
      <c r="BD51" s="50"/>
    </row>
    <row r="52" spans="2:56">
      <c r="B52" s="48"/>
      <c r="C52" s="48"/>
      <c r="AP52" s="50"/>
      <c r="BD52" s="50"/>
    </row>
    <row r="53" spans="2:56">
      <c r="B53" s="48"/>
      <c r="C53" s="48"/>
      <c r="AP53" s="50"/>
      <c r="BD53" s="50"/>
    </row>
    <row r="54" spans="2:56">
      <c r="B54" s="48"/>
      <c r="C54" s="48"/>
      <c r="AP54" s="50"/>
      <c r="BD54" s="50"/>
    </row>
    <row r="55" spans="2:56">
      <c r="B55" s="48"/>
      <c r="C55" s="48"/>
      <c r="AP55" s="50"/>
      <c r="BD55" s="50"/>
    </row>
    <row r="56" spans="2:56">
      <c r="B56" s="48"/>
      <c r="C56" s="48"/>
      <c r="AP56" s="50"/>
      <c r="BD56" s="50"/>
    </row>
    <row r="57" spans="2:56">
      <c r="B57" s="48"/>
      <c r="C57" s="48"/>
      <c r="AP57" s="50"/>
      <c r="BD57" s="50"/>
    </row>
    <row r="58" spans="2:56">
      <c r="B58" s="48"/>
      <c r="C58" s="48"/>
      <c r="AP58" s="50"/>
      <c r="BD58" s="50"/>
    </row>
    <row r="59" spans="2:56">
      <c r="B59" s="48"/>
      <c r="C59" s="48"/>
      <c r="AP59" s="50"/>
      <c r="BD59" s="50"/>
    </row>
    <row r="60" spans="2:56" s="1" customFormat="1" ht="12.75">
      <c r="B60" s="55"/>
      <c r="C60" s="55"/>
      <c r="D60" s="18" t="s">
        <v>95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8" t="s">
        <v>43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8" t="s">
        <v>95</v>
      </c>
      <c r="AI60" s="12"/>
      <c r="AJ60" s="12"/>
      <c r="AK60" s="12"/>
      <c r="AL60" s="12"/>
      <c r="AM60" s="18" t="s">
        <v>43</v>
      </c>
      <c r="AN60" s="12"/>
      <c r="AO60" s="12"/>
      <c r="AP60" s="56"/>
      <c r="BD60" s="56"/>
    </row>
    <row r="61" spans="2:56">
      <c r="B61" s="48"/>
      <c r="C61" s="48"/>
      <c r="AP61" s="50"/>
      <c r="BD61" s="50"/>
    </row>
    <row r="62" spans="2:56">
      <c r="B62" s="48"/>
      <c r="C62" s="48"/>
      <c r="AP62" s="50"/>
      <c r="BD62" s="50"/>
    </row>
    <row r="63" spans="2:56">
      <c r="B63" s="48"/>
      <c r="C63" s="48"/>
      <c r="AP63" s="50"/>
      <c r="BD63" s="50"/>
    </row>
    <row r="64" spans="2:56" s="1" customFormat="1" ht="12.75">
      <c r="B64" s="55"/>
      <c r="C64" s="55"/>
      <c r="D64" s="16" t="s">
        <v>44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6" t="s">
        <v>45</v>
      </c>
      <c r="AI64" s="17"/>
      <c r="AJ64" s="17"/>
      <c r="AK64" s="17"/>
      <c r="AL64" s="17"/>
      <c r="AM64" s="17"/>
      <c r="AN64" s="17"/>
      <c r="AO64" s="17"/>
      <c r="AP64" s="56"/>
      <c r="BD64" s="56"/>
    </row>
    <row r="65" spans="2:56">
      <c r="B65" s="48"/>
      <c r="C65" s="48"/>
      <c r="AP65" s="50"/>
      <c r="BD65" s="50"/>
    </row>
    <row r="66" spans="2:56">
      <c r="B66" s="48"/>
      <c r="C66" s="48"/>
      <c r="AP66" s="50"/>
      <c r="BD66" s="50"/>
    </row>
    <row r="67" spans="2:56">
      <c r="B67" s="48"/>
      <c r="C67" s="48"/>
      <c r="AP67" s="50"/>
      <c r="BD67" s="50"/>
    </row>
    <row r="68" spans="2:56">
      <c r="B68" s="48"/>
      <c r="C68" s="48"/>
      <c r="AP68" s="50"/>
      <c r="BD68" s="50"/>
    </row>
    <row r="69" spans="2:56">
      <c r="B69" s="48"/>
      <c r="C69" s="48"/>
      <c r="AP69" s="50"/>
      <c r="BD69" s="50"/>
    </row>
    <row r="70" spans="2:56">
      <c r="B70" s="48"/>
      <c r="C70" s="48"/>
      <c r="AP70" s="50"/>
      <c r="BD70" s="50"/>
    </row>
    <row r="71" spans="2:56">
      <c r="B71" s="48"/>
      <c r="C71" s="48"/>
      <c r="AP71" s="50"/>
      <c r="BD71" s="50"/>
    </row>
    <row r="72" spans="2:56">
      <c r="B72" s="48"/>
      <c r="C72" s="48"/>
      <c r="AP72" s="50"/>
      <c r="BD72" s="50"/>
    </row>
    <row r="73" spans="2:56">
      <c r="B73" s="48"/>
      <c r="C73" s="48"/>
      <c r="AP73" s="50"/>
      <c r="BD73" s="50"/>
    </row>
    <row r="74" spans="2:56">
      <c r="B74" s="48"/>
      <c r="C74" s="48"/>
      <c r="AP74" s="50"/>
      <c r="BD74" s="50"/>
    </row>
    <row r="75" spans="2:56" s="1" customFormat="1" ht="12.75">
      <c r="B75" s="55"/>
      <c r="C75" s="55"/>
      <c r="D75" s="18" t="s">
        <v>42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8" t="s">
        <v>43</v>
      </c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8" t="s">
        <v>42</v>
      </c>
      <c r="AI75" s="12"/>
      <c r="AJ75" s="12"/>
      <c r="AK75" s="12"/>
      <c r="AL75" s="12"/>
      <c r="AM75" s="18" t="s">
        <v>43</v>
      </c>
      <c r="AN75" s="12"/>
      <c r="AO75" s="12"/>
      <c r="AP75" s="56"/>
      <c r="BD75" s="56"/>
    </row>
    <row r="76" spans="2:56" s="1" customFormat="1">
      <c r="B76" s="55"/>
      <c r="C76" s="55"/>
      <c r="AP76" s="56"/>
      <c r="BD76" s="56"/>
    </row>
    <row r="77" spans="2:56" s="1" customFormat="1" ht="6.95" customHeight="1">
      <c r="B77" s="62"/>
      <c r="C77" s="62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63"/>
      <c r="AQ77" s="19"/>
      <c r="BD77" s="56"/>
    </row>
    <row r="78" spans="2:56">
      <c r="B78" s="48"/>
      <c r="C78" s="48"/>
      <c r="AP78" s="50"/>
      <c r="BD78" s="50"/>
    </row>
    <row r="79" spans="2:56">
      <c r="B79" s="48"/>
      <c r="C79" s="48"/>
      <c r="AP79" s="50"/>
      <c r="BD79" s="50"/>
    </row>
    <row r="80" spans="2:56">
      <c r="B80" s="48"/>
      <c r="C80" s="48"/>
      <c r="AP80" s="50"/>
      <c r="BD80" s="50"/>
    </row>
    <row r="81" spans="1:88" s="1" customFormat="1" ht="6.95" customHeight="1">
      <c r="B81" s="64"/>
      <c r="C81" s="64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65"/>
      <c r="AQ81" s="20"/>
      <c r="BD81" s="56"/>
    </row>
    <row r="82" spans="1:88" s="1" customFormat="1" ht="24.95" customHeight="1">
      <c r="B82" s="55"/>
      <c r="C82" s="66" t="s">
        <v>93</v>
      </c>
      <c r="AP82" s="56"/>
      <c r="BD82" s="56"/>
    </row>
    <row r="83" spans="1:88" s="1" customFormat="1" ht="6.95" customHeight="1">
      <c r="B83" s="55"/>
      <c r="C83" s="55"/>
      <c r="AP83" s="56"/>
      <c r="BD83" s="56"/>
    </row>
    <row r="84" spans="1:88" s="3" customFormat="1" ht="12" customHeight="1">
      <c r="B84" s="94"/>
      <c r="C84" s="67" t="s">
        <v>10</v>
      </c>
      <c r="AP84" s="68"/>
      <c r="BD84" s="68"/>
    </row>
    <row r="85" spans="1:88" s="4" customFormat="1" ht="36.950000000000003" customHeight="1">
      <c r="B85" s="95"/>
      <c r="C85" s="69" t="s">
        <v>11</v>
      </c>
      <c r="L85" s="139" t="str">
        <f>K6</f>
        <v>ALFAGEN – technologická příprava vsázky</v>
      </c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P85" s="70"/>
      <c r="BD85" s="70"/>
    </row>
    <row r="86" spans="1:88" s="1" customFormat="1" ht="6.95" customHeight="1">
      <c r="B86" s="55"/>
      <c r="C86" s="55"/>
      <c r="AP86" s="56"/>
      <c r="BD86" s="56"/>
    </row>
    <row r="87" spans="1:88" s="1" customFormat="1" ht="12" customHeight="1">
      <c r="B87" s="55"/>
      <c r="C87" s="67" t="s">
        <v>14</v>
      </c>
      <c r="L87" s="71" t="str">
        <f>IF(K8="","",K8)</f>
        <v xml:space="preserve"> </v>
      </c>
      <c r="AI87" s="52" t="s">
        <v>16</v>
      </c>
      <c r="AM87" s="141">
        <f>IF(AN8= "","",AN8)</f>
        <v>46048</v>
      </c>
      <c r="AN87" s="141"/>
      <c r="AP87" s="56"/>
      <c r="BD87" s="56"/>
    </row>
    <row r="88" spans="1:88" s="1" customFormat="1" ht="6.95" customHeight="1">
      <c r="B88" s="55"/>
      <c r="C88" s="55"/>
      <c r="AP88" s="56"/>
      <c r="BD88" s="56"/>
    </row>
    <row r="89" spans="1:88" s="1" customFormat="1" ht="25.7" customHeight="1">
      <c r="B89" s="55"/>
      <c r="C89" s="67" t="s">
        <v>17</v>
      </c>
      <c r="L89" s="3" t="str">
        <f>IF(E11= "","",E11)</f>
        <v>AL INVEST Břidličná, a.s., Bruntálská 167, 
793 51 Břidličná</v>
      </c>
      <c r="AI89" s="52" t="s">
        <v>22</v>
      </c>
      <c r="AM89" s="132" t="str">
        <f>IF(E17="","",E17)</f>
        <v>IDEAPROJEKT spol. s r.o., Bruntál</v>
      </c>
      <c r="AN89" s="133"/>
      <c r="AO89" s="133"/>
      <c r="AP89" s="134"/>
      <c r="AR89" s="128" t="s">
        <v>46</v>
      </c>
      <c r="AS89" s="129"/>
      <c r="AT89" s="21"/>
      <c r="AU89" s="21"/>
      <c r="AV89" s="21"/>
      <c r="AW89" s="21"/>
      <c r="AX89" s="21"/>
      <c r="AY89" s="21"/>
      <c r="AZ89" s="21"/>
      <c r="BA89" s="21"/>
      <c r="BB89" s="21"/>
      <c r="BC89" s="22"/>
      <c r="BD89" s="56"/>
    </row>
    <row r="90" spans="1:88" s="1" customFormat="1" ht="15.2" customHeight="1">
      <c r="B90" s="55"/>
      <c r="C90" s="67" t="s">
        <v>20</v>
      </c>
      <c r="L90" s="3" t="str">
        <f>IF(E14= "Vyplň údaj","",E14)</f>
        <v/>
      </c>
      <c r="AI90" s="52" t="s">
        <v>25</v>
      </c>
      <c r="AM90" s="132" t="str">
        <f>IF(E20="","",E20)</f>
        <v>Ing. Miroslav Hrstka</v>
      </c>
      <c r="AN90" s="133"/>
      <c r="AO90" s="133"/>
      <c r="AP90" s="134"/>
      <c r="AR90" s="130"/>
      <c r="AS90" s="131"/>
      <c r="BC90" s="23"/>
      <c r="BD90" s="56"/>
    </row>
    <row r="91" spans="1:88" s="1" customFormat="1" ht="10.7" customHeight="1">
      <c r="B91" s="55"/>
      <c r="C91" s="55"/>
      <c r="AP91" s="56"/>
      <c r="AR91" s="130"/>
      <c r="AS91" s="131"/>
      <c r="BC91" s="23"/>
      <c r="BD91" s="56"/>
    </row>
    <row r="92" spans="1:88" s="1" customFormat="1" ht="29.25" customHeight="1">
      <c r="B92" s="55"/>
      <c r="C92" s="142" t="s">
        <v>47</v>
      </c>
      <c r="D92" s="143"/>
      <c r="E92" s="143"/>
      <c r="F92" s="143"/>
      <c r="G92" s="143"/>
      <c r="H92" s="24"/>
      <c r="I92" s="144" t="s">
        <v>48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49</v>
      </c>
      <c r="AH92" s="145"/>
      <c r="AI92" s="143"/>
      <c r="AJ92" s="145"/>
      <c r="AK92" s="145"/>
      <c r="AL92" s="145"/>
      <c r="AM92" s="145"/>
      <c r="AN92" s="144" t="s">
        <v>50</v>
      </c>
      <c r="AO92" s="143"/>
      <c r="AP92" s="146"/>
      <c r="AQ92" s="96" t="s">
        <v>51</v>
      </c>
      <c r="AR92" s="25" t="s">
        <v>52</v>
      </c>
      <c r="AS92" s="26" t="s">
        <v>53</v>
      </c>
      <c r="AT92" s="26" t="s">
        <v>54</v>
      </c>
      <c r="AU92" s="26" t="s">
        <v>55</v>
      </c>
      <c r="AV92" s="26" t="s">
        <v>56</v>
      </c>
      <c r="AW92" s="26" t="s">
        <v>57</v>
      </c>
      <c r="AX92" s="26" t="s">
        <v>58</v>
      </c>
      <c r="AY92" s="26" t="s">
        <v>59</v>
      </c>
      <c r="AZ92" s="26" t="s">
        <v>60</v>
      </c>
      <c r="BA92" s="26" t="s">
        <v>61</v>
      </c>
      <c r="BB92" s="26" t="s">
        <v>62</v>
      </c>
      <c r="BC92" s="27" t="s">
        <v>63</v>
      </c>
      <c r="BD92" s="56"/>
    </row>
    <row r="93" spans="1:88" s="1" customFormat="1" ht="10.7" customHeight="1">
      <c r="B93" s="55"/>
      <c r="C93" s="55"/>
      <c r="AP93" s="56"/>
      <c r="AR93" s="28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2"/>
      <c r="BD93" s="56"/>
    </row>
    <row r="94" spans="1:88" s="5" customFormat="1" ht="32.450000000000003" customHeight="1">
      <c r="B94" s="97"/>
      <c r="C94" s="72" t="s">
        <v>64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H94" s="74"/>
      <c r="AI94" s="74"/>
      <c r="AJ94" s="74"/>
      <c r="AK94" s="74"/>
      <c r="AL94" s="74">
        <f>AL95</f>
        <v>0</v>
      </c>
      <c r="AM94" s="74"/>
      <c r="AO94" s="75">
        <f>AO95</f>
        <v>0</v>
      </c>
      <c r="AP94" s="76"/>
      <c r="AQ94" s="98" t="s">
        <v>1</v>
      </c>
      <c r="AR94" s="29">
        <f>ROUND(AR95,2)</f>
        <v>0</v>
      </c>
      <c r="AS94" s="99" t="e">
        <f t="shared" ref="AS94:AS101" si="0">ROUND(SUM(AU94:AV94),2)</f>
        <v>#REF!</v>
      </c>
      <c r="AT94" s="100" t="e">
        <f>ROUND(AT95,5)</f>
        <v>#REF!</v>
      </c>
      <c r="AU94" s="99" t="e">
        <f>ROUND(AY94*L29,2)</f>
        <v>#REF!</v>
      </c>
      <c r="AV94" s="99" t="e">
        <f>ROUND(AZ94*L30,2)</f>
        <v>#REF!</v>
      </c>
      <c r="AW94" s="99" t="e">
        <f>ROUND(BA94*L29,2)</f>
        <v>#REF!</v>
      </c>
      <c r="AX94" s="99" t="e">
        <f>ROUND(BB94*L30,2)</f>
        <v>#REF!</v>
      </c>
      <c r="AY94" s="99" t="e">
        <f>ROUND(AY95,2)</f>
        <v>#REF!</v>
      </c>
      <c r="AZ94" s="99" t="e">
        <f>ROUND(AZ95,2)</f>
        <v>#REF!</v>
      </c>
      <c r="BA94" s="99" t="e">
        <f>ROUND(BA95,2)</f>
        <v>#REF!</v>
      </c>
      <c r="BB94" s="99" t="e">
        <f>ROUND(BB95,2)</f>
        <v>#REF!</v>
      </c>
      <c r="BC94" s="30" t="e">
        <f>ROUND(BC95,2)</f>
        <v>#REF!</v>
      </c>
      <c r="BD94" s="101"/>
      <c r="BP94" s="31" t="s">
        <v>65</v>
      </c>
      <c r="BQ94" s="31" t="s">
        <v>66</v>
      </c>
      <c r="BR94" s="32" t="s">
        <v>67</v>
      </c>
      <c r="BS94" s="31" t="s">
        <v>68</v>
      </c>
      <c r="BT94" s="31" t="s">
        <v>4</v>
      </c>
      <c r="BU94" s="31" t="s">
        <v>69</v>
      </c>
      <c r="CI94" s="31" t="s">
        <v>1</v>
      </c>
    </row>
    <row r="95" spans="1:88" s="6" customFormat="1" ht="16.5" customHeight="1">
      <c r="B95" s="102"/>
      <c r="C95" s="77"/>
      <c r="D95" s="147" t="s">
        <v>88</v>
      </c>
      <c r="E95" s="147"/>
      <c r="F95" s="147"/>
      <c r="G95" s="147"/>
      <c r="H95" s="147"/>
      <c r="I95" s="78"/>
      <c r="J95" s="147" t="s">
        <v>70</v>
      </c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H95" s="79"/>
      <c r="AI95" s="78"/>
      <c r="AJ95" s="79"/>
      <c r="AK95" s="79"/>
      <c r="AL95" s="115">
        <f>SUM(AL96:AL104)</f>
        <v>0</v>
      </c>
      <c r="AM95" s="79"/>
      <c r="AO95" s="114">
        <f>SUM(AO96:AO104)</f>
        <v>0</v>
      </c>
      <c r="AP95" s="81"/>
      <c r="AQ95" s="103" t="s">
        <v>71</v>
      </c>
      <c r="AR95" s="33">
        <f>ROUND(SUM(AR96:AR101),2)</f>
        <v>0</v>
      </c>
      <c r="AS95" s="104" t="e">
        <f t="shared" si="0"/>
        <v>#REF!</v>
      </c>
      <c r="AT95" s="105" t="e">
        <f>ROUND(SUM(AT96:AT101),5)</f>
        <v>#REF!</v>
      </c>
      <c r="AU95" s="104" t="e">
        <f>ROUND(AY95*L29,2)</f>
        <v>#REF!</v>
      </c>
      <c r="AV95" s="104" t="e">
        <f>ROUND(AZ95*L30,2)</f>
        <v>#REF!</v>
      </c>
      <c r="AW95" s="104" t="e">
        <f>ROUND(BA95*L29,2)</f>
        <v>#REF!</v>
      </c>
      <c r="AX95" s="104" t="e">
        <f>ROUND(BB95*L30,2)</f>
        <v>#REF!</v>
      </c>
      <c r="AY95" s="104" t="e">
        <f>ROUND(SUM(AY96:AY101),2)</f>
        <v>#REF!</v>
      </c>
      <c r="AZ95" s="104" t="e">
        <f>ROUND(SUM(AZ96:AZ101),2)</f>
        <v>#REF!</v>
      </c>
      <c r="BA95" s="104" t="e">
        <f>ROUND(SUM(BA96:BA101),2)</f>
        <v>#REF!</v>
      </c>
      <c r="BB95" s="104" t="e">
        <f>ROUND(SUM(BB96:BB101),2)</f>
        <v>#REF!</v>
      </c>
      <c r="BC95" s="34" t="e">
        <f>ROUND(SUM(BC96:BC101),2)</f>
        <v>#REF!</v>
      </c>
      <c r="BD95" s="106"/>
      <c r="BP95" s="35" t="s">
        <v>65</v>
      </c>
      <c r="BQ95" s="35" t="s">
        <v>72</v>
      </c>
      <c r="BR95" s="35" t="s">
        <v>67</v>
      </c>
      <c r="BS95" s="35" t="s">
        <v>68</v>
      </c>
      <c r="BT95" s="35" t="s">
        <v>73</v>
      </c>
      <c r="BU95" s="35" t="s">
        <v>4</v>
      </c>
      <c r="CI95" s="35" t="s">
        <v>1</v>
      </c>
      <c r="CJ95" s="35" t="s">
        <v>74</v>
      </c>
    </row>
    <row r="96" spans="1:88" s="3" customFormat="1" ht="16.5" customHeight="1">
      <c r="A96" s="36" t="s">
        <v>75</v>
      </c>
      <c r="B96" s="94"/>
      <c r="C96" s="82"/>
      <c r="D96" s="83"/>
      <c r="E96" s="150" t="s">
        <v>97</v>
      </c>
      <c r="F96" s="150"/>
      <c r="G96" s="150"/>
      <c r="H96" s="150"/>
      <c r="I96" s="150"/>
      <c r="J96" s="83"/>
      <c r="K96" s="151" t="s">
        <v>89</v>
      </c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H96" s="84"/>
      <c r="AI96" s="83"/>
      <c r="AJ96" s="84"/>
      <c r="AK96" s="84"/>
      <c r="AL96" s="84">
        <v>0</v>
      </c>
      <c r="AM96" s="84"/>
      <c r="AO96" s="80">
        <f t="shared" ref="AO96:AO104" si="1">AL96*1.21</f>
        <v>0</v>
      </c>
      <c r="AP96" s="85"/>
      <c r="AQ96" s="107" t="s">
        <v>76</v>
      </c>
      <c r="AR96" s="37">
        <v>0</v>
      </c>
      <c r="AS96" s="108" t="e">
        <f t="shared" si="0"/>
        <v>#REF!</v>
      </c>
      <c r="AT96" s="109" t="e">
        <f>#REF!</f>
        <v>#REF!</v>
      </c>
      <c r="AU96" s="108" t="e">
        <f>#REF!</f>
        <v>#REF!</v>
      </c>
      <c r="AV96" s="108" t="e">
        <f>#REF!</f>
        <v>#REF!</v>
      </c>
      <c r="AW96" s="108" t="e">
        <f>#REF!</f>
        <v>#REF!</v>
      </c>
      <c r="AX96" s="108" t="e">
        <f>#REF!</f>
        <v>#REF!</v>
      </c>
      <c r="AY96" s="108" t="e">
        <f>#REF!</f>
        <v>#REF!</v>
      </c>
      <c r="AZ96" s="108" t="e">
        <f>#REF!</f>
        <v>#REF!</v>
      </c>
      <c r="BA96" s="108" t="e">
        <f>#REF!</f>
        <v>#REF!</v>
      </c>
      <c r="BB96" s="108" t="e">
        <f>#REF!</f>
        <v>#REF!</v>
      </c>
      <c r="BC96" s="38" t="e">
        <f>#REF!</f>
        <v>#REF!</v>
      </c>
      <c r="BD96" s="68"/>
      <c r="BQ96" s="9" t="s">
        <v>74</v>
      </c>
      <c r="BS96" s="9" t="s">
        <v>68</v>
      </c>
      <c r="BT96" s="9" t="s">
        <v>77</v>
      </c>
      <c r="BU96" s="9" t="s">
        <v>73</v>
      </c>
      <c r="CI96" s="9" t="s">
        <v>1</v>
      </c>
    </row>
    <row r="97" spans="1:87" s="3" customFormat="1" ht="16.5" customHeight="1">
      <c r="A97" s="36"/>
      <c r="B97" s="94"/>
      <c r="C97" s="82"/>
      <c r="D97" s="83"/>
      <c r="E97" s="150" t="s">
        <v>118</v>
      </c>
      <c r="F97" s="150"/>
      <c r="G97" s="150"/>
      <c r="H97" s="150"/>
      <c r="I97" s="150"/>
      <c r="J97" s="83"/>
      <c r="K97" s="151" t="s">
        <v>117</v>
      </c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H97" s="84"/>
      <c r="AI97" s="83"/>
      <c r="AJ97" s="84"/>
      <c r="AK97" s="84"/>
      <c r="AL97" s="84">
        <v>0</v>
      </c>
      <c r="AM97" s="84"/>
      <c r="AO97" s="80">
        <f t="shared" ref="AO97" si="2">AL97*1.21</f>
        <v>0</v>
      </c>
      <c r="AP97" s="85"/>
      <c r="AQ97" s="107"/>
      <c r="AR97" s="37"/>
      <c r="AS97" s="108"/>
      <c r="AT97" s="109"/>
      <c r="AU97" s="108"/>
      <c r="AV97" s="108"/>
      <c r="AW97" s="108"/>
      <c r="AX97" s="108"/>
      <c r="AY97" s="108"/>
      <c r="AZ97" s="108"/>
      <c r="BA97" s="108"/>
      <c r="BB97" s="108"/>
      <c r="BC97" s="38"/>
      <c r="BD97" s="68"/>
      <c r="BQ97" s="9"/>
      <c r="BS97" s="9"/>
      <c r="BT97" s="9"/>
      <c r="BU97" s="9"/>
      <c r="CI97" s="9"/>
    </row>
    <row r="98" spans="1:87" s="3" customFormat="1" ht="16.5" customHeight="1">
      <c r="A98" s="36" t="s">
        <v>75</v>
      </c>
      <c r="B98" s="94"/>
      <c r="C98" s="82"/>
      <c r="D98" s="83"/>
      <c r="E98" s="150" t="s">
        <v>119</v>
      </c>
      <c r="F98" s="150"/>
      <c r="G98" s="150"/>
      <c r="H98" s="150"/>
      <c r="I98" s="150"/>
      <c r="J98" s="83"/>
      <c r="K98" s="151" t="s">
        <v>120</v>
      </c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H98" s="84"/>
      <c r="AI98" s="83"/>
      <c r="AJ98" s="84"/>
      <c r="AK98" s="84"/>
      <c r="AL98" s="84">
        <v>0</v>
      </c>
      <c r="AM98" s="84"/>
      <c r="AO98" s="80">
        <f t="shared" si="1"/>
        <v>0</v>
      </c>
      <c r="AP98" s="85"/>
      <c r="AQ98" s="107" t="s">
        <v>76</v>
      </c>
      <c r="AR98" s="37">
        <v>0</v>
      </c>
      <c r="AS98" s="108" t="e">
        <f t="shared" si="0"/>
        <v>#REF!</v>
      </c>
      <c r="AT98" s="109" t="e">
        <f>#REF!</f>
        <v>#REF!</v>
      </c>
      <c r="AU98" s="108" t="e">
        <f>#REF!</f>
        <v>#REF!</v>
      </c>
      <c r="AV98" s="108" t="e">
        <f>#REF!</f>
        <v>#REF!</v>
      </c>
      <c r="AW98" s="108" t="e">
        <f>#REF!</f>
        <v>#REF!</v>
      </c>
      <c r="AX98" s="108" t="e">
        <f>#REF!</f>
        <v>#REF!</v>
      </c>
      <c r="AY98" s="108" t="e">
        <f>#REF!</f>
        <v>#REF!</v>
      </c>
      <c r="AZ98" s="108" t="e">
        <f>#REF!</f>
        <v>#REF!</v>
      </c>
      <c r="BA98" s="108" t="e">
        <f>#REF!</f>
        <v>#REF!</v>
      </c>
      <c r="BB98" s="108" t="e">
        <f>#REF!</f>
        <v>#REF!</v>
      </c>
      <c r="BC98" s="38" t="e">
        <f>#REF!</f>
        <v>#REF!</v>
      </c>
      <c r="BD98" s="68"/>
      <c r="BQ98" s="9" t="s">
        <v>74</v>
      </c>
      <c r="BS98" s="9" t="s">
        <v>68</v>
      </c>
      <c r="BT98" s="9" t="s">
        <v>78</v>
      </c>
      <c r="BU98" s="9" t="s">
        <v>73</v>
      </c>
      <c r="CI98" s="9" t="s">
        <v>1</v>
      </c>
    </row>
    <row r="99" spans="1:87" s="3" customFormat="1" ht="16.5" customHeight="1">
      <c r="A99" s="36" t="s">
        <v>75</v>
      </c>
      <c r="B99" s="94"/>
      <c r="C99" s="82"/>
      <c r="D99" s="83"/>
      <c r="E99" s="150" t="s">
        <v>98</v>
      </c>
      <c r="F99" s="150"/>
      <c r="G99" s="150"/>
      <c r="H99" s="150"/>
      <c r="I99" s="150"/>
      <c r="J99" s="83"/>
      <c r="K99" s="151" t="s">
        <v>90</v>
      </c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H99" s="84"/>
      <c r="AI99" s="83"/>
      <c r="AJ99" s="84"/>
      <c r="AK99" s="84"/>
      <c r="AL99" s="84">
        <v>0</v>
      </c>
      <c r="AM99" s="84"/>
      <c r="AO99" s="80">
        <f t="shared" si="1"/>
        <v>0</v>
      </c>
      <c r="AP99" s="85"/>
      <c r="AQ99" s="107" t="s">
        <v>76</v>
      </c>
      <c r="AR99" s="37">
        <v>0</v>
      </c>
      <c r="AS99" s="108" t="e">
        <f t="shared" si="0"/>
        <v>#REF!</v>
      </c>
      <c r="AT99" s="109" t="e">
        <f>#REF!</f>
        <v>#REF!</v>
      </c>
      <c r="AU99" s="108" t="e">
        <f>#REF!</f>
        <v>#REF!</v>
      </c>
      <c r="AV99" s="108" t="e">
        <f>#REF!</f>
        <v>#REF!</v>
      </c>
      <c r="AW99" s="108" t="e">
        <f>#REF!</f>
        <v>#REF!</v>
      </c>
      <c r="AX99" s="108" t="e">
        <f>#REF!</f>
        <v>#REF!</v>
      </c>
      <c r="AY99" s="108" t="e">
        <f>#REF!</f>
        <v>#REF!</v>
      </c>
      <c r="AZ99" s="108" t="e">
        <f>#REF!</f>
        <v>#REF!</v>
      </c>
      <c r="BA99" s="108" t="e">
        <f>#REF!</f>
        <v>#REF!</v>
      </c>
      <c r="BB99" s="108" t="e">
        <f>#REF!</f>
        <v>#REF!</v>
      </c>
      <c r="BC99" s="38" t="e">
        <f>#REF!</f>
        <v>#REF!</v>
      </c>
      <c r="BD99" s="68"/>
      <c r="BQ99" s="9" t="s">
        <v>74</v>
      </c>
      <c r="BS99" s="9" t="s">
        <v>68</v>
      </c>
      <c r="BT99" s="9" t="s">
        <v>79</v>
      </c>
      <c r="BU99" s="9" t="s">
        <v>73</v>
      </c>
      <c r="CI99" s="9" t="s">
        <v>1</v>
      </c>
    </row>
    <row r="100" spans="1:87" s="3" customFormat="1" ht="16.5" customHeight="1">
      <c r="A100" s="36" t="s">
        <v>75</v>
      </c>
      <c r="B100" s="94"/>
      <c r="C100" s="82"/>
      <c r="D100" s="83"/>
      <c r="E100" s="150" t="s">
        <v>99</v>
      </c>
      <c r="F100" s="150"/>
      <c r="G100" s="150"/>
      <c r="H100" s="150"/>
      <c r="I100" s="150"/>
      <c r="J100" s="83"/>
      <c r="K100" s="151" t="s">
        <v>91</v>
      </c>
      <c r="L100" s="151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H100" s="84"/>
      <c r="AI100" s="83"/>
      <c r="AJ100" s="84"/>
      <c r="AK100" s="84"/>
      <c r="AL100" s="84">
        <v>0</v>
      </c>
      <c r="AM100" s="84"/>
      <c r="AO100" s="80">
        <f t="shared" si="1"/>
        <v>0</v>
      </c>
      <c r="AP100" s="85"/>
      <c r="AQ100" s="107" t="s">
        <v>76</v>
      </c>
      <c r="AR100" s="37">
        <v>0</v>
      </c>
      <c r="AS100" s="108" t="e">
        <f t="shared" si="0"/>
        <v>#REF!</v>
      </c>
      <c r="AT100" s="109" t="e">
        <f>#REF!</f>
        <v>#REF!</v>
      </c>
      <c r="AU100" s="108" t="e">
        <f>#REF!</f>
        <v>#REF!</v>
      </c>
      <c r="AV100" s="108" t="e">
        <f>#REF!</f>
        <v>#REF!</v>
      </c>
      <c r="AW100" s="108" t="e">
        <f>#REF!</f>
        <v>#REF!</v>
      </c>
      <c r="AX100" s="108" t="e">
        <f>#REF!</f>
        <v>#REF!</v>
      </c>
      <c r="AY100" s="108" t="e">
        <f>#REF!</f>
        <v>#REF!</v>
      </c>
      <c r="AZ100" s="108" t="e">
        <f>#REF!</f>
        <v>#REF!</v>
      </c>
      <c r="BA100" s="108" t="e">
        <f>#REF!</f>
        <v>#REF!</v>
      </c>
      <c r="BB100" s="108" t="e">
        <f>#REF!</f>
        <v>#REF!</v>
      </c>
      <c r="BC100" s="38" t="e">
        <f>#REF!</f>
        <v>#REF!</v>
      </c>
      <c r="BD100" s="68"/>
      <c r="BQ100" s="9" t="s">
        <v>74</v>
      </c>
      <c r="BS100" s="9" t="s">
        <v>68</v>
      </c>
      <c r="BT100" s="9" t="s">
        <v>80</v>
      </c>
      <c r="BU100" s="9" t="s">
        <v>73</v>
      </c>
      <c r="CI100" s="9" t="s">
        <v>1</v>
      </c>
    </row>
    <row r="101" spans="1:87" s="3" customFormat="1" ht="16.5" customHeight="1">
      <c r="A101" s="36" t="s">
        <v>75</v>
      </c>
      <c r="B101" s="94"/>
      <c r="C101" s="82"/>
      <c r="D101" s="83"/>
      <c r="E101" s="150" t="s">
        <v>100</v>
      </c>
      <c r="F101" s="150"/>
      <c r="G101" s="150"/>
      <c r="H101" s="150"/>
      <c r="I101" s="150"/>
      <c r="J101" s="83"/>
      <c r="K101" s="151" t="s">
        <v>83</v>
      </c>
      <c r="L101" s="151"/>
      <c r="M101" s="151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H101" s="84"/>
      <c r="AI101" s="83"/>
      <c r="AJ101" s="84"/>
      <c r="AK101" s="84"/>
      <c r="AL101" s="84">
        <v>0</v>
      </c>
      <c r="AM101" s="84"/>
      <c r="AO101" s="80">
        <f t="shared" si="1"/>
        <v>0</v>
      </c>
      <c r="AP101" s="85"/>
      <c r="AQ101" s="107" t="s">
        <v>76</v>
      </c>
      <c r="AR101" s="37">
        <v>0</v>
      </c>
      <c r="AS101" s="108" t="e">
        <f t="shared" si="0"/>
        <v>#REF!</v>
      </c>
      <c r="AT101" s="109" t="e">
        <f>#REF!</f>
        <v>#REF!</v>
      </c>
      <c r="AU101" s="108" t="e">
        <f>#REF!</f>
        <v>#REF!</v>
      </c>
      <c r="AV101" s="108" t="e">
        <f>#REF!</f>
        <v>#REF!</v>
      </c>
      <c r="AW101" s="108" t="e">
        <f>#REF!</f>
        <v>#REF!</v>
      </c>
      <c r="AX101" s="108" t="e">
        <f>#REF!</f>
        <v>#REF!</v>
      </c>
      <c r="AY101" s="108" t="e">
        <f>#REF!</f>
        <v>#REF!</v>
      </c>
      <c r="AZ101" s="108" t="e">
        <f>#REF!</f>
        <v>#REF!</v>
      </c>
      <c r="BA101" s="108" t="e">
        <f>#REF!</f>
        <v>#REF!</v>
      </c>
      <c r="BB101" s="108" t="e">
        <f>#REF!</f>
        <v>#REF!</v>
      </c>
      <c r="BC101" s="38" t="e">
        <f>#REF!</f>
        <v>#REF!</v>
      </c>
      <c r="BD101" s="68"/>
      <c r="BQ101" s="9" t="s">
        <v>74</v>
      </c>
      <c r="BS101" s="9" t="s">
        <v>68</v>
      </c>
      <c r="BT101" s="9" t="s">
        <v>81</v>
      </c>
      <c r="BU101" s="9" t="s">
        <v>73</v>
      </c>
      <c r="CI101" s="9" t="s">
        <v>1</v>
      </c>
    </row>
    <row r="102" spans="1:87" s="3" customFormat="1" ht="16.5" customHeight="1">
      <c r="A102" s="36" t="s">
        <v>75</v>
      </c>
      <c r="B102" s="94"/>
      <c r="C102" s="82"/>
      <c r="D102" s="83"/>
      <c r="E102" s="150" t="s">
        <v>101</v>
      </c>
      <c r="F102" s="150"/>
      <c r="G102" s="150"/>
      <c r="H102" s="150"/>
      <c r="I102" s="150"/>
      <c r="J102" s="83"/>
      <c r="K102" s="151" t="s">
        <v>121</v>
      </c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H102" s="84"/>
      <c r="AI102" s="83"/>
      <c r="AJ102" s="84"/>
      <c r="AK102" s="84"/>
      <c r="AL102" s="84">
        <v>0</v>
      </c>
      <c r="AM102" s="84"/>
      <c r="AO102" s="80">
        <f t="shared" si="1"/>
        <v>0</v>
      </c>
      <c r="AP102" s="85"/>
      <c r="AQ102" s="107" t="s">
        <v>76</v>
      </c>
      <c r="AR102" s="39">
        <v>0</v>
      </c>
      <c r="AS102" s="40" t="e">
        <f t="shared" ref="AS102:AS104" si="3">ROUND(SUM(AU102:AV102),2)</f>
        <v>#REF!</v>
      </c>
      <c r="AT102" s="41" t="e">
        <f>#REF!</f>
        <v>#REF!</v>
      </c>
      <c r="AU102" s="40" t="e">
        <f>#REF!</f>
        <v>#REF!</v>
      </c>
      <c r="AV102" s="40" t="e">
        <f>#REF!</f>
        <v>#REF!</v>
      </c>
      <c r="AW102" s="40" t="e">
        <f>#REF!</f>
        <v>#REF!</v>
      </c>
      <c r="AX102" s="40" t="e">
        <f>#REF!</f>
        <v>#REF!</v>
      </c>
      <c r="AY102" s="40" t="e">
        <f>#REF!</f>
        <v>#REF!</v>
      </c>
      <c r="AZ102" s="40" t="e">
        <f>#REF!</f>
        <v>#REF!</v>
      </c>
      <c r="BA102" s="40" t="e">
        <f>#REF!</f>
        <v>#REF!</v>
      </c>
      <c r="BB102" s="40" t="e">
        <f>#REF!</f>
        <v>#REF!</v>
      </c>
      <c r="BC102" s="42" t="e">
        <f>#REF!</f>
        <v>#REF!</v>
      </c>
      <c r="BD102" s="68"/>
      <c r="BQ102" s="9" t="s">
        <v>74</v>
      </c>
      <c r="BS102" s="9" t="s">
        <v>68</v>
      </c>
      <c r="BT102" s="9" t="s">
        <v>82</v>
      </c>
      <c r="BU102" s="9" t="s">
        <v>73</v>
      </c>
      <c r="CI102" s="9" t="s">
        <v>1</v>
      </c>
    </row>
    <row r="103" spans="1:87" s="3" customFormat="1" ht="16.5" customHeight="1">
      <c r="A103" s="36" t="s">
        <v>75</v>
      </c>
      <c r="B103" s="94"/>
      <c r="C103" s="82"/>
      <c r="D103" s="83"/>
      <c r="E103" s="150" t="s">
        <v>102</v>
      </c>
      <c r="F103" s="150"/>
      <c r="G103" s="150"/>
      <c r="H103" s="150"/>
      <c r="I103" s="150"/>
      <c r="J103" s="83"/>
      <c r="K103" s="151" t="s">
        <v>122</v>
      </c>
      <c r="L103" s="151"/>
      <c r="M103" s="151"/>
      <c r="N103" s="151"/>
      <c r="O103" s="151"/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H103" s="84"/>
      <c r="AI103" s="83"/>
      <c r="AJ103" s="84"/>
      <c r="AK103" s="84"/>
      <c r="AL103" s="84">
        <v>0</v>
      </c>
      <c r="AM103" s="84"/>
      <c r="AO103" s="80">
        <f t="shared" si="1"/>
        <v>0</v>
      </c>
      <c r="AP103" s="85"/>
      <c r="AQ103" s="107" t="s">
        <v>76</v>
      </c>
      <c r="AR103" s="39">
        <v>0</v>
      </c>
      <c r="AS103" s="40" t="e">
        <f t="shared" ref="AS103" si="4">ROUND(SUM(AU103:AV103),2)</f>
        <v>#REF!</v>
      </c>
      <c r="AT103" s="41" t="e">
        <f>#REF!</f>
        <v>#REF!</v>
      </c>
      <c r="AU103" s="40" t="e">
        <f>#REF!</f>
        <v>#REF!</v>
      </c>
      <c r="AV103" s="40" t="e">
        <f>#REF!</f>
        <v>#REF!</v>
      </c>
      <c r="AW103" s="40" t="e">
        <f>#REF!</f>
        <v>#REF!</v>
      </c>
      <c r="AX103" s="40" t="e">
        <f>#REF!</f>
        <v>#REF!</v>
      </c>
      <c r="AY103" s="40" t="e">
        <f>#REF!</f>
        <v>#REF!</v>
      </c>
      <c r="AZ103" s="40" t="e">
        <f>#REF!</f>
        <v>#REF!</v>
      </c>
      <c r="BA103" s="40" t="e">
        <f>#REF!</f>
        <v>#REF!</v>
      </c>
      <c r="BB103" s="40" t="e">
        <f>#REF!</f>
        <v>#REF!</v>
      </c>
      <c r="BC103" s="42" t="e">
        <f>#REF!</f>
        <v>#REF!</v>
      </c>
      <c r="BD103" s="68"/>
      <c r="BQ103" s="9" t="s">
        <v>74</v>
      </c>
      <c r="BS103" s="9" t="s">
        <v>68</v>
      </c>
      <c r="BT103" s="9" t="s">
        <v>82</v>
      </c>
      <c r="BU103" s="9" t="s">
        <v>73</v>
      </c>
      <c r="CI103" s="9" t="s">
        <v>1</v>
      </c>
    </row>
    <row r="104" spans="1:87" s="3" customFormat="1" ht="16.5" customHeight="1">
      <c r="A104" s="36" t="s">
        <v>75</v>
      </c>
      <c r="B104" s="94"/>
      <c r="C104" s="86"/>
      <c r="D104" s="87"/>
      <c r="E104" s="148" t="s">
        <v>103</v>
      </c>
      <c r="F104" s="148"/>
      <c r="G104" s="148"/>
      <c r="H104" s="148"/>
      <c r="I104" s="148"/>
      <c r="J104" s="87"/>
      <c r="K104" s="149" t="s">
        <v>123</v>
      </c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88"/>
      <c r="AH104" s="89"/>
      <c r="AI104" s="87"/>
      <c r="AJ104" s="89"/>
      <c r="AK104" s="89"/>
      <c r="AL104" s="89">
        <v>0</v>
      </c>
      <c r="AM104" s="89"/>
      <c r="AN104" s="88"/>
      <c r="AO104" s="90">
        <f t="shared" si="1"/>
        <v>0</v>
      </c>
      <c r="AP104" s="91"/>
      <c r="AQ104" s="107" t="s">
        <v>76</v>
      </c>
      <c r="AR104" s="39">
        <v>0</v>
      </c>
      <c r="AS104" s="40" t="e">
        <f t="shared" si="3"/>
        <v>#REF!</v>
      </c>
      <c r="AT104" s="41" t="e">
        <f>#REF!</f>
        <v>#REF!</v>
      </c>
      <c r="AU104" s="40" t="e">
        <f>#REF!</f>
        <v>#REF!</v>
      </c>
      <c r="AV104" s="40" t="e">
        <f>#REF!</f>
        <v>#REF!</v>
      </c>
      <c r="AW104" s="40" t="e">
        <f>#REF!</f>
        <v>#REF!</v>
      </c>
      <c r="AX104" s="40" t="e">
        <f>#REF!</f>
        <v>#REF!</v>
      </c>
      <c r="AY104" s="40" t="e">
        <f>#REF!</f>
        <v>#REF!</v>
      </c>
      <c r="AZ104" s="40" t="e">
        <f>#REF!</f>
        <v>#REF!</v>
      </c>
      <c r="BA104" s="40" t="e">
        <f>#REF!</f>
        <v>#REF!</v>
      </c>
      <c r="BB104" s="40" t="e">
        <f>#REF!</f>
        <v>#REF!</v>
      </c>
      <c r="BC104" s="42" t="e">
        <f>#REF!</f>
        <v>#REF!</v>
      </c>
      <c r="BD104" s="68"/>
      <c r="BQ104" s="9" t="s">
        <v>74</v>
      </c>
      <c r="BS104" s="9" t="s">
        <v>68</v>
      </c>
      <c r="BT104" s="9" t="s">
        <v>82</v>
      </c>
      <c r="BU104" s="9" t="s">
        <v>73</v>
      </c>
      <c r="CI104" s="9" t="s">
        <v>1</v>
      </c>
    </row>
    <row r="105" spans="1:87">
      <c r="B105" s="110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  <c r="AY105" s="111"/>
      <c r="AZ105" s="111"/>
      <c r="BA105" s="111"/>
      <c r="BB105" s="111"/>
      <c r="BC105" s="111"/>
      <c r="BD105" s="112"/>
    </row>
  </sheetData>
  <mergeCells count="54">
    <mergeCell ref="AR89:AS91"/>
    <mergeCell ref="AM89:AP89"/>
    <mergeCell ref="AM90:AP90"/>
    <mergeCell ref="C92:G92"/>
    <mergeCell ref="AG92:AM92"/>
    <mergeCell ref="AN92:AP92"/>
    <mergeCell ref="I92:AF92"/>
    <mergeCell ref="AM87:AN87"/>
    <mergeCell ref="E100:I100"/>
    <mergeCell ref="K100:AF100"/>
    <mergeCell ref="E101:I101"/>
    <mergeCell ref="K101:AF101"/>
    <mergeCell ref="J95:AF95"/>
    <mergeCell ref="D95:H95"/>
    <mergeCell ref="E99:I99"/>
    <mergeCell ref="K99:AF99"/>
    <mergeCell ref="E96:I96"/>
    <mergeCell ref="K96:AF96"/>
    <mergeCell ref="K98:AF98"/>
    <mergeCell ref="E98:I98"/>
    <mergeCell ref="E97:I97"/>
    <mergeCell ref="K97:AF97"/>
    <mergeCell ref="W30:AE30"/>
    <mergeCell ref="AK30:AO30"/>
    <mergeCell ref="L30:P30"/>
    <mergeCell ref="AK31:AO31"/>
    <mergeCell ref="L85:AJ85"/>
    <mergeCell ref="W28:AE28"/>
    <mergeCell ref="AK28:AO28"/>
    <mergeCell ref="AK29:AO29"/>
    <mergeCell ref="L29:P29"/>
    <mergeCell ref="W29:AE29"/>
    <mergeCell ref="AR2:BC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K5:AJ5"/>
    <mergeCell ref="K6:AJ6"/>
    <mergeCell ref="E14:AJ14"/>
    <mergeCell ref="E23:AN23"/>
    <mergeCell ref="L28:P28"/>
    <mergeCell ref="E102:I102"/>
    <mergeCell ref="K102:AF102"/>
    <mergeCell ref="E104:I104"/>
    <mergeCell ref="K104:AF104"/>
    <mergeCell ref="E103:I103"/>
    <mergeCell ref="K103:AF103"/>
  </mergeCells>
  <hyperlinks>
    <hyperlink ref="A96" location="'1 - Základy kanálů'!C2" display="/" xr:uid="{00000000-0004-0000-0000-000000000000}"/>
    <hyperlink ref="A98" location="'2 - Základy lisů'!C2" display="/" xr:uid="{00000000-0004-0000-0000-000001000000}"/>
    <hyperlink ref="A99" location="'4 - Prostor kabelových ro...'!C2" display="/" xr:uid="{00000000-0004-0000-0000-000003000000}"/>
    <hyperlink ref="A100" location="'5 - Podlaha haly drátkobeton'!C2" display="/" xr:uid="{00000000-0004-0000-0000-000004000000}"/>
    <hyperlink ref="A101" location="'6 - Ocelové konstrukce'!C2" display="/" xr:uid="{00000000-0004-0000-0000-000005000000}"/>
    <hyperlink ref="A102" location="'7 - Ostatní profese'!C2" display="/" xr:uid="{13A4E493-424B-4B74-8903-761BE94173F5}"/>
    <hyperlink ref="A104" location="'7 - Ostatní profese'!C2" display="/" xr:uid="{6F72D43B-D17F-40E8-A9BF-0694CF9BAB47}"/>
    <hyperlink ref="A103" location="'7 - Ostatní profese'!C2" display="/" xr:uid="{0A8041B2-A47C-441A-AB87-BB6AF4BBC1E9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7FA23-6850-4E0F-90E0-BEC124F262B7}">
  <sheetPr>
    <pageSetUpPr fitToPage="1"/>
  </sheetPr>
  <dimension ref="A1:BM98"/>
  <sheetViews>
    <sheetView showGridLines="0" topLeftCell="A52" workbookViewId="0">
      <selection activeCell="E11" sqref="E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3.5" customWidth="1"/>
    <col min="36" max="36" width="2.33203125" customWidth="1"/>
    <col min="37" max="37" width="2.5" hidden="1" customWidth="1"/>
    <col min="38" max="38" width="20.33203125" customWidth="1"/>
    <col min="39" max="39" width="3.33203125" customWidth="1"/>
    <col min="40" max="40" width="11.6640625" customWidth="1"/>
    <col min="41" max="41" width="25.33203125" customWidth="1"/>
    <col min="42" max="42" width="10.83203125" customWidth="1"/>
    <col min="43" max="43" width="15.6640625" hidden="1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9.1640625" hidden="1" customWidth="1"/>
    <col min="56" max="56" width="2" customWidth="1"/>
  </cols>
  <sheetData>
    <row r="1" spans="1:56">
      <c r="A1" s="7" t="s">
        <v>0</v>
      </c>
      <c r="AY1" s="7" t="s">
        <v>1</v>
      </c>
      <c r="AZ1" s="7" t="s">
        <v>2</v>
      </c>
      <c r="BA1" s="7" t="s">
        <v>1</v>
      </c>
    </row>
    <row r="2" spans="1:56" ht="36.950000000000003" customHeight="1"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</row>
    <row r="3" spans="1:56" ht="6.95" customHeight="1">
      <c r="B3" s="44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7"/>
    </row>
    <row r="4" spans="1:56" ht="24.95" customHeight="1">
      <c r="B4" s="48"/>
      <c r="C4" s="44"/>
      <c r="D4" s="45" t="s">
        <v>107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7"/>
      <c r="AR4" s="92" t="s">
        <v>8</v>
      </c>
      <c r="BD4" s="50"/>
    </row>
    <row r="5" spans="1:56" ht="12" customHeight="1">
      <c r="B5" s="48"/>
      <c r="C5" s="48"/>
      <c r="D5" s="49" t="s">
        <v>10</v>
      </c>
      <c r="K5" s="119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P5" s="50"/>
      <c r="BD5" s="50"/>
    </row>
    <row r="6" spans="1:56" ht="36.950000000000003" customHeight="1">
      <c r="B6" s="48"/>
      <c r="C6" s="48"/>
      <c r="D6" s="51" t="s">
        <v>11</v>
      </c>
      <c r="K6" s="120" t="s">
        <v>84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P6" s="50"/>
      <c r="BD6" s="50"/>
    </row>
    <row r="7" spans="1:56" ht="12" customHeight="1">
      <c r="B7" s="48"/>
      <c r="C7" s="48"/>
      <c r="D7" s="52" t="s">
        <v>12</v>
      </c>
      <c r="K7" s="9" t="s">
        <v>1</v>
      </c>
      <c r="AK7" s="52" t="s">
        <v>13</v>
      </c>
      <c r="AN7" s="9" t="s">
        <v>1</v>
      </c>
      <c r="AP7" s="50"/>
      <c r="BD7" s="50"/>
    </row>
    <row r="8" spans="1:56" ht="12" customHeight="1">
      <c r="B8" s="48"/>
      <c r="C8" s="48"/>
      <c r="D8" s="52" t="s">
        <v>14</v>
      </c>
      <c r="K8" s="9" t="s">
        <v>15</v>
      </c>
      <c r="AK8" s="52" t="s">
        <v>16</v>
      </c>
      <c r="AN8" s="53">
        <v>46048</v>
      </c>
      <c r="AP8" s="50"/>
      <c r="BD8" s="50"/>
    </row>
    <row r="9" spans="1:56" ht="14.45" customHeight="1">
      <c r="B9" s="48"/>
      <c r="C9" s="48"/>
      <c r="AP9" s="50"/>
      <c r="BD9" s="50"/>
    </row>
    <row r="10" spans="1:56" ht="12" customHeight="1">
      <c r="B10" s="48"/>
      <c r="C10" s="48"/>
      <c r="D10" s="52" t="s">
        <v>17</v>
      </c>
      <c r="AK10" s="52" t="s">
        <v>18</v>
      </c>
      <c r="AN10" s="9" t="s">
        <v>1</v>
      </c>
      <c r="AP10" s="50"/>
      <c r="BD10" s="50"/>
    </row>
    <row r="11" spans="1:56" ht="18.600000000000001" customHeight="1">
      <c r="B11" s="48"/>
      <c r="C11" s="48"/>
      <c r="E11" s="9" t="s">
        <v>85</v>
      </c>
      <c r="AK11" s="52" t="s">
        <v>19</v>
      </c>
      <c r="AN11" s="9" t="s">
        <v>1</v>
      </c>
      <c r="AP11" s="50"/>
      <c r="BD11" s="50"/>
    </row>
    <row r="12" spans="1:56" ht="6.95" customHeight="1">
      <c r="B12" s="48"/>
      <c r="C12" s="48"/>
      <c r="AP12" s="50"/>
      <c r="BD12" s="50"/>
    </row>
    <row r="13" spans="1:56" ht="12" customHeight="1">
      <c r="B13" s="48"/>
      <c r="C13" s="48"/>
      <c r="D13" s="52" t="s">
        <v>20</v>
      </c>
      <c r="AK13" s="52" t="s">
        <v>18</v>
      </c>
      <c r="AN13" s="54" t="s">
        <v>21</v>
      </c>
      <c r="AP13" s="50"/>
      <c r="BD13" s="50"/>
    </row>
    <row r="14" spans="1:56" ht="12.75">
      <c r="B14" s="48"/>
      <c r="C14" s="48"/>
      <c r="E14" s="121" t="s">
        <v>21</v>
      </c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52" t="s">
        <v>19</v>
      </c>
      <c r="AN14" s="54" t="s">
        <v>21</v>
      </c>
      <c r="AP14" s="50"/>
      <c r="BD14" s="50"/>
    </row>
    <row r="15" spans="1:56" ht="6.95" customHeight="1">
      <c r="B15" s="48"/>
      <c r="C15" s="48"/>
      <c r="AP15" s="50"/>
      <c r="BD15" s="50"/>
    </row>
    <row r="16" spans="1:56" ht="12" customHeight="1">
      <c r="B16" s="48"/>
      <c r="C16" s="48"/>
      <c r="D16" s="52" t="s">
        <v>22</v>
      </c>
      <c r="AK16" s="52" t="s">
        <v>18</v>
      </c>
      <c r="AN16" s="9">
        <v>25365231</v>
      </c>
      <c r="AP16" s="50"/>
      <c r="BD16" s="50"/>
    </row>
    <row r="17" spans="2:56" ht="18.600000000000001" customHeight="1">
      <c r="B17" s="48"/>
      <c r="C17" s="48"/>
      <c r="E17" s="9" t="s">
        <v>23</v>
      </c>
      <c r="AK17" s="52" t="s">
        <v>19</v>
      </c>
      <c r="AN17" s="9" t="s">
        <v>87</v>
      </c>
      <c r="AP17" s="50"/>
      <c r="BD17" s="50"/>
    </row>
    <row r="18" spans="2:56" ht="6.95" customHeight="1">
      <c r="B18" s="48"/>
      <c r="C18" s="48"/>
      <c r="AP18" s="50"/>
      <c r="BD18" s="50"/>
    </row>
    <row r="19" spans="2:56" ht="12" customHeight="1">
      <c r="B19" s="48"/>
      <c r="C19" s="48"/>
      <c r="D19" s="52" t="s">
        <v>25</v>
      </c>
      <c r="AK19" s="52" t="s">
        <v>18</v>
      </c>
      <c r="AN19" s="9"/>
      <c r="AP19" s="50"/>
      <c r="BD19" s="50"/>
    </row>
    <row r="20" spans="2:56" ht="18.600000000000001" customHeight="1">
      <c r="B20" s="48"/>
      <c r="C20" s="48"/>
      <c r="E20" s="9" t="s">
        <v>86</v>
      </c>
      <c r="AK20" s="52" t="s">
        <v>19</v>
      </c>
      <c r="AN20" s="9" t="s">
        <v>1</v>
      </c>
      <c r="AP20" s="50"/>
      <c r="BD20" s="50"/>
    </row>
    <row r="21" spans="2:56" ht="6.95" customHeight="1">
      <c r="B21" s="48"/>
      <c r="C21" s="48"/>
      <c r="AP21" s="50"/>
      <c r="BD21" s="50"/>
    </row>
    <row r="22" spans="2:56" ht="12" customHeight="1">
      <c r="B22" s="48"/>
      <c r="C22" s="48"/>
      <c r="D22" s="52" t="s">
        <v>26</v>
      </c>
      <c r="AP22" s="50"/>
      <c r="BD22" s="50"/>
    </row>
    <row r="23" spans="2:56" ht="16.5" customHeight="1">
      <c r="B23" s="48"/>
      <c r="C23" s="48"/>
      <c r="E23" s="123" t="s">
        <v>1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P23" s="50"/>
      <c r="BD23" s="50"/>
    </row>
    <row r="24" spans="2:56" ht="6.95" customHeight="1">
      <c r="B24" s="48"/>
      <c r="C24" s="48"/>
      <c r="AP24" s="50"/>
      <c r="BD24" s="50"/>
    </row>
    <row r="25" spans="2:56" ht="6.95" customHeight="1">
      <c r="B25" s="48"/>
      <c r="C25" s="48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50"/>
      <c r="BD25" s="50"/>
    </row>
    <row r="26" spans="2:56" s="1" customFormat="1" ht="25.9" customHeight="1">
      <c r="B26" s="55"/>
      <c r="C26" s="55"/>
      <c r="D26" s="11" t="s">
        <v>27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43">
        <f>ROUND(AL95,2)</f>
        <v>0</v>
      </c>
      <c r="AL26" s="12"/>
      <c r="AM26" s="12"/>
      <c r="AN26" s="12"/>
      <c r="AO26" s="113">
        <f>AL94</f>
        <v>0</v>
      </c>
      <c r="AP26" s="56"/>
      <c r="BD26" s="56"/>
    </row>
    <row r="27" spans="2:56" s="1" customFormat="1" ht="6.95" customHeight="1">
      <c r="B27" s="55"/>
      <c r="C27" s="55"/>
      <c r="AP27" s="56"/>
      <c r="BD27" s="56"/>
    </row>
    <row r="28" spans="2:56" s="1" customFormat="1" ht="12.75">
      <c r="B28" s="55"/>
      <c r="C28" s="55"/>
      <c r="L28" s="124" t="s">
        <v>28</v>
      </c>
      <c r="M28" s="124"/>
      <c r="N28" s="124"/>
      <c r="O28" s="124"/>
      <c r="P28" s="124"/>
      <c r="W28" s="124" t="s">
        <v>29</v>
      </c>
      <c r="X28" s="124"/>
      <c r="Y28" s="124"/>
      <c r="Z28" s="124"/>
      <c r="AA28" s="124"/>
      <c r="AB28" s="124"/>
      <c r="AC28" s="124"/>
      <c r="AD28" s="124"/>
      <c r="AE28" s="124"/>
      <c r="AK28" s="124" t="s">
        <v>30</v>
      </c>
      <c r="AL28" s="124"/>
      <c r="AM28" s="124"/>
      <c r="AN28" s="124"/>
      <c r="AO28" s="124"/>
      <c r="AP28" s="56"/>
      <c r="BD28" s="56"/>
    </row>
    <row r="29" spans="2:56" s="2" customFormat="1" ht="14.45" customHeight="1">
      <c r="B29" s="57"/>
      <c r="C29" s="57"/>
      <c r="D29" s="52" t="s">
        <v>31</v>
      </c>
      <c r="F29" s="52" t="s">
        <v>32</v>
      </c>
      <c r="L29" s="125">
        <v>0.21</v>
      </c>
      <c r="M29" s="126"/>
      <c r="N29" s="126"/>
      <c r="O29" s="126"/>
      <c r="P29" s="126"/>
      <c r="W29" s="127">
        <f>AK26</f>
        <v>0</v>
      </c>
      <c r="X29" s="126"/>
      <c r="Y29" s="126"/>
      <c r="Z29" s="126"/>
      <c r="AA29" s="126"/>
      <c r="AB29" s="126"/>
      <c r="AC29" s="126"/>
      <c r="AD29" s="126"/>
      <c r="AE29" s="126"/>
      <c r="AK29" s="127">
        <f>W29*0.21</f>
        <v>0</v>
      </c>
      <c r="AL29" s="126"/>
      <c r="AM29" s="126"/>
      <c r="AN29" s="126"/>
      <c r="AO29" s="126"/>
      <c r="AP29" s="58"/>
      <c r="BD29" s="58"/>
    </row>
    <row r="30" spans="2:56" s="2" customFormat="1" ht="14.45" customHeight="1">
      <c r="B30" s="57"/>
      <c r="C30" s="57"/>
      <c r="F30" s="52" t="s">
        <v>33</v>
      </c>
      <c r="L30" s="125">
        <v>0.15</v>
      </c>
      <c r="M30" s="126"/>
      <c r="N30" s="126"/>
      <c r="O30" s="126"/>
      <c r="P30" s="126"/>
      <c r="W30" s="127">
        <v>0</v>
      </c>
      <c r="X30" s="126"/>
      <c r="Y30" s="126"/>
      <c r="Z30" s="126"/>
      <c r="AA30" s="126"/>
      <c r="AB30" s="126"/>
      <c r="AC30" s="126"/>
      <c r="AD30" s="126"/>
      <c r="AE30" s="126"/>
      <c r="AK30" s="127">
        <v>0</v>
      </c>
      <c r="AL30" s="126"/>
      <c r="AM30" s="126"/>
      <c r="AN30" s="126"/>
      <c r="AO30" s="126"/>
      <c r="AP30" s="58"/>
      <c r="BD30" s="58"/>
    </row>
    <row r="31" spans="2:56" s="2" customFormat="1" ht="14.45" hidden="1" customHeight="1">
      <c r="B31" s="57"/>
      <c r="C31" s="57"/>
      <c r="F31" s="52" t="s">
        <v>34</v>
      </c>
      <c r="L31" s="125">
        <v>0.21</v>
      </c>
      <c r="M31" s="126"/>
      <c r="N31" s="126"/>
      <c r="O31" s="126"/>
      <c r="P31" s="126"/>
      <c r="W31" s="127" t="e">
        <f>ROUND(BA94, 2)</f>
        <v>#REF!</v>
      </c>
      <c r="X31" s="126"/>
      <c r="Y31" s="126"/>
      <c r="Z31" s="126"/>
      <c r="AA31" s="126"/>
      <c r="AB31" s="126"/>
      <c r="AC31" s="126"/>
      <c r="AD31" s="126"/>
      <c r="AE31" s="126"/>
      <c r="AK31" s="127">
        <v>0</v>
      </c>
      <c r="AL31" s="126"/>
      <c r="AM31" s="126"/>
      <c r="AN31" s="126"/>
      <c r="AO31" s="126"/>
      <c r="AP31" s="58"/>
      <c r="BD31" s="58"/>
    </row>
    <row r="32" spans="2:56" s="2" customFormat="1" ht="14.45" hidden="1" customHeight="1">
      <c r="B32" s="57"/>
      <c r="C32" s="57"/>
      <c r="F32" s="52" t="s">
        <v>35</v>
      </c>
      <c r="L32" s="125">
        <v>0.15</v>
      </c>
      <c r="M32" s="126"/>
      <c r="N32" s="126"/>
      <c r="O32" s="126"/>
      <c r="P32" s="126"/>
      <c r="W32" s="127" t="e">
        <f>ROUND(BB94, 2)</f>
        <v>#REF!</v>
      </c>
      <c r="X32" s="126"/>
      <c r="Y32" s="126"/>
      <c r="Z32" s="126"/>
      <c r="AA32" s="126"/>
      <c r="AB32" s="126"/>
      <c r="AC32" s="126"/>
      <c r="AD32" s="126"/>
      <c r="AE32" s="126"/>
      <c r="AK32" s="127">
        <v>0</v>
      </c>
      <c r="AL32" s="126"/>
      <c r="AM32" s="126"/>
      <c r="AN32" s="126"/>
      <c r="AO32" s="126"/>
      <c r="AP32" s="58"/>
      <c r="BD32" s="58"/>
    </row>
    <row r="33" spans="2:56" s="2" customFormat="1" ht="14.45" hidden="1" customHeight="1">
      <c r="B33" s="57"/>
      <c r="C33" s="57"/>
      <c r="F33" s="52" t="s">
        <v>36</v>
      </c>
      <c r="L33" s="125">
        <v>0</v>
      </c>
      <c r="M33" s="126"/>
      <c r="N33" s="126"/>
      <c r="O33" s="126"/>
      <c r="P33" s="126"/>
      <c r="W33" s="127" t="e">
        <f>ROUND(BC94, 2)</f>
        <v>#REF!</v>
      </c>
      <c r="X33" s="126"/>
      <c r="Y33" s="126"/>
      <c r="Z33" s="126"/>
      <c r="AA33" s="126"/>
      <c r="AB33" s="126"/>
      <c r="AC33" s="126"/>
      <c r="AD33" s="126"/>
      <c r="AE33" s="126"/>
      <c r="AK33" s="127">
        <v>0</v>
      </c>
      <c r="AL33" s="126"/>
      <c r="AM33" s="126"/>
      <c r="AN33" s="126"/>
      <c r="AO33" s="126"/>
      <c r="AP33" s="58"/>
      <c r="BD33" s="58"/>
    </row>
    <row r="34" spans="2:56" s="1" customFormat="1" ht="6.95" customHeight="1">
      <c r="B34" s="55"/>
      <c r="C34" s="55"/>
      <c r="AP34" s="56"/>
      <c r="BD34" s="56"/>
    </row>
    <row r="35" spans="2:56" s="1" customFormat="1" ht="25.9" customHeight="1">
      <c r="B35" s="55"/>
      <c r="C35" s="59"/>
      <c r="D35" s="13" t="s">
        <v>37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5" t="s">
        <v>38</v>
      </c>
      <c r="U35" s="14"/>
      <c r="V35" s="14"/>
      <c r="W35" s="14"/>
      <c r="X35" s="135" t="s">
        <v>39</v>
      </c>
      <c r="Y35" s="136"/>
      <c r="Z35" s="136"/>
      <c r="AA35" s="136"/>
      <c r="AB35" s="136"/>
      <c r="AC35" s="14"/>
      <c r="AD35" s="14"/>
      <c r="AE35" s="14"/>
      <c r="AF35" s="14"/>
      <c r="AG35" s="14"/>
      <c r="AH35" s="14"/>
      <c r="AI35" s="14"/>
      <c r="AJ35" s="14"/>
      <c r="AK35" s="137">
        <f>SUM(AK26:AK33)</f>
        <v>0</v>
      </c>
      <c r="AL35" s="136"/>
      <c r="AM35" s="136"/>
      <c r="AN35" s="136"/>
      <c r="AO35" s="138"/>
      <c r="AP35" s="60"/>
      <c r="AQ35" s="93"/>
      <c r="BD35" s="56"/>
    </row>
    <row r="36" spans="2:56" s="1" customFormat="1" ht="6.95" customHeight="1">
      <c r="B36" s="55"/>
      <c r="C36" s="55"/>
      <c r="AP36" s="56"/>
      <c r="BD36" s="56"/>
    </row>
    <row r="37" spans="2:56" s="1" customFormat="1" ht="14.45" customHeight="1">
      <c r="B37" s="55"/>
      <c r="C37" s="55"/>
      <c r="AP37" s="56"/>
      <c r="BD37" s="56"/>
    </row>
    <row r="38" spans="2:56" ht="14.45" customHeight="1">
      <c r="B38" s="48"/>
      <c r="C38" s="48"/>
      <c r="AP38" s="50"/>
      <c r="BD38" s="50"/>
    </row>
    <row r="39" spans="2:56" ht="14.45" customHeight="1">
      <c r="B39" s="48"/>
      <c r="C39" s="48"/>
      <c r="AP39" s="50"/>
      <c r="BD39" s="50"/>
    </row>
    <row r="40" spans="2:56" ht="14.45" customHeight="1">
      <c r="B40" s="48"/>
      <c r="C40" s="48"/>
      <c r="AP40" s="50"/>
      <c r="BD40" s="50"/>
    </row>
    <row r="41" spans="2:56" ht="14.45" customHeight="1">
      <c r="B41" s="48"/>
      <c r="C41" s="48"/>
      <c r="AP41" s="50"/>
      <c r="BD41" s="50"/>
    </row>
    <row r="42" spans="2:56" ht="14.45" customHeight="1">
      <c r="B42" s="48"/>
      <c r="C42" s="48"/>
      <c r="AP42" s="50"/>
      <c r="BD42" s="50"/>
    </row>
    <row r="43" spans="2:56" ht="14.45" customHeight="1">
      <c r="B43" s="48"/>
      <c r="C43" s="48"/>
      <c r="AP43" s="50"/>
      <c r="BD43" s="50"/>
    </row>
    <row r="44" spans="2:56" ht="14.45" customHeight="1">
      <c r="B44" s="48"/>
      <c r="C44" s="48"/>
      <c r="AP44" s="50"/>
      <c r="BD44" s="50"/>
    </row>
    <row r="45" spans="2:56" ht="14.45" customHeight="1">
      <c r="B45" s="48"/>
      <c r="C45" s="48"/>
      <c r="AP45" s="50"/>
      <c r="BD45" s="50"/>
    </row>
    <row r="46" spans="2:56" ht="14.45" customHeight="1">
      <c r="B46" s="48"/>
      <c r="C46" s="48"/>
      <c r="AP46" s="50"/>
      <c r="BD46" s="50"/>
    </row>
    <row r="47" spans="2:56" ht="14.45" customHeight="1">
      <c r="B47" s="48"/>
      <c r="C47" s="48"/>
      <c r="AP47" s="50"/>
      <c r="BD47" s="50"/>
    </row>
    <row r="48" spans="2:56" ht="14.45" customHeight="1">
      <c r="B48" s="48"/>
      <c r="C48" s="48"/>
      <c r="F48" s="61" t="s">
        <v>94</v>
      </c>
      <c r="G48" s="61"/>
      <c r="AI48" s="61" t="s">
        <v>86</v>
      </c>
      <c r="AP48" s="50"/>
      <c r="BD48" s="50"/>
    </row>
    <row r="49" spans="2:56" s="1" customFormat="1" ht="14.45" customHeight="1">
      <c r="B49" s="55"/>
      <c r="C49" s="55"/>
      <c r="D49" s="16" t="s">
        <v>40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6" t="s">
        <v>41</v>
      </c>
      <c r="AI49" s="17"/>
      <c r="AJ49" s="17"/>
      <c r="AK49" s="17"/>
      <c r="AL49" s="17"/>
      <c r="AM49" s="17"/>
      <c r="AN49" s="17"/>
      <c r="AO49" s="17"/>
      <c r="AP49" s="56"/>
      <c r="BD49" s="56"/>
    </row>
    <row r="50" spans="2:56">
      <c r="B50" s="48"/>
      <c r="C50" s="48"/>
      <c r="AP50" s="50"/>
      <c r="BD50" s="50"/>
    </row>
    <row r="51" spans="2:56">
      <c r="B51" s="48"/>
      <c r="C51" s="48"/>
      <c r="AP51" s="50"/>
      <c r="BD51" s="50"/>
    </row>
    <row r="52" spans="2:56">
      <c r="B52" s="48"/>
      <c r="C52" s="48"/>
      <c r="AP52" s="50"/>
      <c r="BD52" s="50"/>
    </row>
    <row r="53" spans="2:56">
      <c r="B53" s="48"/>
      <c r="C53" s="48"/>
      <c r="AP53" s="50"/>
      <c r="BD53" s="50"/>
    </row>
    <row r="54" spans="2:56">
      <c r="B54" s="48"/>
      <c r="C54" s="48"/>
      <c r="AP54" s="50"/>
      <c r="BD54" s="50"/>
    </row>
    <row r="55" spans="2:56">
      <c r="B55" s="48"/>
      <c r="C55" s="48"/>
      <c r="AP55" s="50"/>
      <c r="BD55" s="50"/>
    </row>
    <row r="56" spans="2:56">
      <c r="B56" s="48"/>
      <c r="C56" s="48"/>
      <c r="AP56" s="50"/>
      <c r="BD56" s="50"/>
    </row>
    <row r="57" spans="2:56">
      <c r="B57" s="48"/>
      <c r="C57" s="48"/>
      <c r="AP57" s="50"/>
      <c r="BD57" s="50"/>
    </row>
    <row r="58" spans="2:56">
      <c r="B58" s="48"/>
      <c r="C58" s="48"/>
      <c r="AP58" s="50"/>
      <c r="BD58" s="50"/>
    </row>
    <row r="59" spans="2:56">
      <c r="B59" s="48"/>
      <c r="C59" s="48"/>
      <c r="AP59" s="50"/>
      <c r="BD59" s="50"/>
    </row>
    <row r="60" spans="2:56" s="1" customFormat="1" ht="12.75">
      <c r="B60" s="55"/>
      <c r="C60" s="55"/>
      <c r="D60" s="18" t="s">
        <v>95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8" t="s">
        <v>43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8" t="s">
        <v>95</v>
      </c>
      <c r="AI60" s="12"/>
      <c r="AJ60" s="12"/>
      <c r="AK60" s="12"/>
      <c r="AL60" s="12"/>
      <c r="AM60" s="18" t="s">
        <v>43</v>
      </c>
      <c r="AN60" s="12"/>
      <c r="AO60" s="12"/>
      <c r="AP60" s="56"/>
      <c r="BD60" s="56"/>
    </row>
    <row r="61" spans="2:56">
      <c r="B61" s="48"/>
      <c r="C61" s="48"/>
      <c r="AP61" s="50"/>
      <c r="BD61" s="50"/>
    </row>
    <row r="62" spans="2:56">
      <c r="B62" s="48"/>
      <c r="C62" s="48"/>
      <c r="AP62" s="50"/>
      <c r="BD62" s="50"/>
    </row>
    <row r="63" spans="2:56">
      <c r="B63" s="48"/>
      <c r="C63" s="48"/>
      <c r="AP63" s="50"/>
      <c r="BD63" s="50"/>
    </row>
    <row r="64" spans="2:56" s="1" customFormat="1" ht="12.75">
      <c r="B64" s="55"/>
      <c r="C64" s="55"/>
      <c r="D64" s="16" t="s">
        <v>44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6" t="s">
        <v>45</v>
      </c>
      <c r="AI64" s="17"/>
      <c r="AJ64" s="17"/>
      <c r="AK64" s="17"/>
      <c r="AL64" s="17"/>
      <c r="AM64" s="17"/>
      <c r="AN64" s="17"/>
      <c r="AO64" s="17"/>
      <c r="AP64" s="56"/>
      <c r="BD64" s="56"/>
    </row>
    <row r="65" spans="2:56">
      <c r="B65" s="48"/>
      <c r="C65" s="48"/>
      <c r="AP65" s="50"/>
      <c r="BD65" s="50"/>
    </row>
    <row r="66" spans="2:56">
      <c r="B66" s="48"/>
      <c r="C66" s="48"/>
      <c r="AP66" s="50"/>
      <c r="BD66" s="50"/>
    </row>
    <row r="67" spans="2:56">
      <c r="B67" s="48"/>
      <c r="C67" s="48"/>
      <c r="AP67" s="50"/>
      <c r="BD67" s="50"/>
    </row>
    <row r="68" spans="2:56">
      <c r="B68" s="48"/>
      <c r="C68" s="48"/>
      <c r="AP68" s="50"/>
      <c r="BD68" s="50"/>
    </row>
    <row r="69" spans="2:56">
      <c r="B69" s="48"/>
      <c r="C69" s="48"/>
      <c r="AP69" s="50"/>
      <c r="BD69" s="50"/>
    </row>
    <row r="70" spans="2:56">
      <c r="B70" s="48"/>
      <c r="C70" s="48"/>
      <c r="AP70" s="50"/>
      <c r="BD70" s="50"/>
    </row>
    <row r="71" spans="2:56">
      <c r="B71" s="48"/>
      <c r="C71" s="48"/>
      <c r="AP71" s="50"/>
      <c r="BD71" s="50"/>
    </row>
    <row r="72" spans="2:56">
      <c r="B72" s="48"/>
      <c r="C72" s="48"/>
      <c r="AP72" s="50"/>
      <c r="BD72" s="50"/>
    </row>
    <row r="73" spans="2:56">
      <c r="B73" s="48"/>
      <c r="C73" s="48"/>
      <c r="AP73" s="50"/>
      <c r="BD73" s="50"/>
    </row>
    <row r="74" spans="2:56">
      <c r="B74" s="48"/>
      <c r="C74" s="48"/>
      <c r="AP74" s="50"/>
      <c r="BD74" s="50"/>
    </row>
    <row r="75" spans="2:56" s="1" customFormat="1" ht="12.75">
      <c r="B75" s="55"/>
      <c r="C75" s="55"/>
      <c r="D75" s="18" t="s">
        <v>42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8" t="s">
        <v>43</v>
      </c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8" t="s">
        <v>42</v>
      </c>
      <c r="AI75" s="12"/>
      <c r="AJ75" s="12"/>
      <c r="AK75" s="12"/>
      <c r="AL75" s="12"/>
      <c r="AM75" s="18" t="s">
        <v>43</v>
      </c>
      <c r="AN75" s="12"/>
      <c r="AO75" s="12"/>
      <c r="AP75" s="56"/>
      <c r="BD75" s="56"/>
    </row>
    <row r="76" spans="2:56" s="1" customFormat="1">
      <c r="B76" s="55"/>
      <c r="C76" s="55"/>
      <c r="AP76" s="56"/>
      <c r="BD76" s="56"/>
    </row>
    <row r="77" spans="2:56" s="1" customFormat="1" ht="6.95" customHeight="1">
      <c r="B77" s="62"/>
      <c r="C77" s="62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63"/>
      <c r="AQ77" s="19"/>
      <c r="BD77" s="56"/>
    </row>
    <row r="78" spans="2:56">
      <c r="B78" s="48"/>
      <c r="C78" s="48"/>
      <c r="AP78" s="50"/>
      <c r="BD78" s="50"/>
    </row>
    <row r="79" spans="2:56">
      <c r="B79" s="48"/>
      <c r="C79" s="48"/>
      <c r="AP79" s="50"/>
      <c r="BD79" s="50"/>
    </row>
    <row r="80" spans="2:56">
      <c r="B80" s="48"/>
      <c r="C80" s="48"/>
      <c r="AP80" s="50"/>
      <c r="BD80" s="50"/>
    </row>
    <row r="81" spans="1:65" s="1" customFormat="1" ht="6.95" customHeight="1">
      <c r="B81" s="64"/>
      <c r="C81" s="64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65"/>
      <c r="AQ81" s="20"/>
      <c r="BD81" s="56"/>
    </row>
    <row r="82" spans="1:65" s="1" customFormat="1" ht="24.95" customHeight="1">
      <c r="B82" s="55"/>
      <c r="C82" s="66" t="s">
        <v>107</v>
      </c>
      <c r="AP82" s="56"/>
      <c r="BD82" s="56"/>
    </row>
    <row r="83" spans="1:65" s="1" customFormat="1" ht="6.95" customHeight="1">
      <c r="B83" s="55"/>
      <c r="C83" s="55"/>
      <c r="AP83" s="56"/>
      <c r="BD83" s="56"/>
    </row>
    <row r="84" spans="1:65" s="3" customFormat="1" ht="12" customHeight="1">
      <c r="B84" s="94"/>
      <c r="C84" s="67" t="s">
        <v>10</v>
      </c>
      <c r="L84" s="3">
        <f>K5</f>
        <v>0</v>
      </c>
      <c r="AP84" s="68"/>
      <c r="BD84" s="68"/>
    </row>
    <row r="85" spans="1:65" s="4" customFormat="1" ht="36.950000000000003" customHeight="1">
      <c r="B85" s="95"/>
      <c r="C85" s="69" t="s">
        <v>11</v>
      </c>
      <c r="L85" s="139" t="str">
        <f>K6</f>
        <v>ALFAGEN – technologická příprava vsázky</v>
      </c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P85" s="70"/>
      <c r="BD85" s="70"/>
    </row>
    <row r="86" spans="1:65" s="1" customFormat="1" ht="6.95" customHeight="1">
      <c r="B86" s="55"/>
      <c r="C86" s="55"/>
      <c r="AP86" s="56"/>
      <c r="BD86" s="56"/>
    </row>
    <row r="87" spans="1:65" s="1" customFormat="1" ht="12" customHeight="1">
      <c r="B87" s="55"/>
      <c r="C87" s="67" t="s">
        <v>14</v>
      </c>
      <c r="L87" s="71" t="str">
        <f>IF(K8="","",K8)</f>
        <v xml:space="preserve"> </v>
      </c>
      <c r="AI87" s="52" t="s">
        <v>16</v>
      </c>
      <c r="AM87" s="141">
        <f>IF(AN8= "","",AN8)</f>
        <v>46048</v>
      </c>
      <c r="AN87" s="141"/>
      <c r="AP87" s="56"/>
      <c r="BD87" s="56"/>
    </row>
    <row r="88" spans="1:65" s="1" customFormat="1" ht="6.95" customHeight="1">
      <c r="B88" s="55"/>
      <c r="C88" s="55"/>
      <c r="AP88" s="56"/>
      <c r="BD88" s="56"/>
    </row>
    <row r="89" spans="1:65" s="1" customFormat="1" ht="25.7" customHeight="1">
      <c r="B89" s="55"/>
      <c r="C89" s="67" t="s">
        <v>17</v>
      </c>
      <c r="L89" s="3" t="str">
        <f>IF(E11= "","",E11)</f>
        <v>AL INVEST Břidličná, a.s., Bruntálská 167, 
793 51 Břidličná</v>
      </c>
      <c r="AI89" s="52" t="s">
        <v>22</v>
      </c>
      <c r="AM89" s="132" t="str">
        <f>IF(E17="","",E17)</f>
        <v>IDEAPROJEKT spol. s r.o., Bruntál</v>
      </c>
      <c r="AN89" s="133"/>
      <c r="AO89" s="133"/>
      <c r="AP89" s="134"/>
      <c r="AR89" s="128" t="s">
        <v>46</v>
      </c>
      <c r="AS89" s="129"/>
      <c r="AT89" s="21"/>
      <c r="AU89" s="21"/>
      <c r="AV89" s="21"/>
      <c r="AW89" s="21"/>
      <c r="AX89" s="21"/>
      <c r="AY89" s="21"/>
      <c r="AZ89" s="21"/>
      <c r="BA89" s="21"/>
      <c r="BB89" s="21"/>
      <c r="BC89" s="22"/>
      <c r="BD89" s="56"/>
    </row>
    <row r="90" spans="1:65" s="1" customFormat="1" ht="15.2" customHeight="1">
      <c r="B90" s="55"/>
      <c r="C90" s="67" t="s">
        <v>20</v>
      </c>
      <c r="L90" s="3" t="str">
        <f>IF(E14= "Vyplň údaj","",E14)</f>
        <v/>
      </c>
      <c r="AI90" s="52" t="s">
        <v>25</v>
      </c>
      <c r="AM90" s="132" t="str">
        <f>IF(E20="","",E20)</f>
        <v>Ing. Miroslav Hrstka</v>
      </c>
      <c r="AN90" s="133"/>
      <c r="AO90" s="133"/>
      <c r="AP90" s="134"/>
      <c r="AR90" s="130"/>
      <c r="AS90" s="131"/>
      <c r="BC90" s="23"/>
      <c r="BD90" s="56"/>
    </row>
    <row r="91" spans="1:65" s="1" customFormat="1" ht="10.7" customHeight="1">
      <c r="B91" s="55"/>
      <c r="C91" s="55"/>
      <c r="AP91" s="56"/>
      <c r="AR91" s="130"/>
      <c r="AS91" s="131"/>
      <c r="BC91" s="23"/>
      <c r="BD91" s="56"/>
    </row>
    <row r="92" spans="1:65" s="1" customFormat="1" ht="29.25" customHeight="1">
      <c r="B92" s="55"/>
      <c r="C92" s="142" t="s">
        <v>47</v>
      </c>
      <c r="D92" s="143"/>
      <c r="E92" s="143"/>
      <c r="F92" s="143"/>
      <c r="G92" s="143"/>
      <c r="H92" s="24"/>
      <c r="I92" s="144" t="s">
        <v>48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49</v>
      </c>
      <c r="AH92" s="145"/>
      <c r="AI92" s="143"/>
      <c r="AJ92" s="145"/>
      <c r="AK92" s="145"/>
      <c r="AL92" s="145"/>
      <c r="AM92" s="145"/>
      <c r="AN92" s="144" t="s">
        <v>50</v>
      </c>
      <c r="AO92" s="143"/>
      <c r="AP92" s="146"/>
      <c r="AQ92" s="96" t="s">
        <v>51</v>
      </c>
      <c r="AR92" s="25" t="s">
        <v>52</v>
      </c>
      <c r="AS92" s="26" t="s">
        <v>53</v>
      </c>
      <c r="AT92" s="26" t="s">
        <v>54</v>
      </c>
      <c r="AU92" s="26" t="s">
        <v>55</v>
      </c>
      <c r="AV92" s="26" t="s">
        <v>56</v>
      </c>
      <c r="AW92" s="26" t="s">
        <v>57</v>
      </c>
      <c r="AX92" s="26" t="s">
        <v>58</v>
      </c>
      <c r="AY92" s="26" t="s">
        <v>59</v>
      </c>
      <c r="AZ92" s="26" t="s">
        <v>60</v>
      </c>
      <c r="BA92" s="26" t="s">
        <v>61</v>
      </c>
      <c r="BB92" s="26" t="s">
        <v>62</v>
      </c>
      <c r="BC92" s="27" t="s">
        <v>63</v>
      </c>
      <c r="BD92" s="56"/>
    </row>
    <row r="93" spans="1:65" s="1" customFormat="1" ht="10.7" customHeight="1">
      <c r="B93" s="55"/>
      <c r="C93" s="55"/>
      <c r="AP93" s="56"/>
      <c r="AR93" s="28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2"/>
      <c r="BD93" s="56"/>
    </row>
    <row r="94" spans="1:65" s="5" customFormat="1" ht="32.450000000000003" customHeight="1">
      <c r="B94" s="97"/>
      <c r="C94" s="72" t="s">
        <v>64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H94" s="74"/>
      <c r="AI94" s="74"/>
      <c r="AJ94" s="74"/>
      <c r="AK94" s="74"/>
      <c r="AL94" s="74">
        <f>AL95</f>
        <v>0</v>
      </c>
      <c r="AM94" s="74"/>
      <c r="AO94" s="75">
        <f>AO95</f>
        <v>0</v>
      </c>
      <c r="AP94" s="76"/>
      <c r="AQ94" s="98" t="s">
        <v>1</v>
      </c>
      <c r="AR94" s="29">
        <f>ROUND(AR95,2)</f>
        <v>0</v>
      </c>
      <c r="AS94" s="99" t="e">
        <f t="shared" ref="AS94:AS97" si="0">ROUND(SUM(AU94:AV94),2)</f>
        <v>#REF!</v>
      </c>
      <c r="AT94" s="100" t="e">
        <f>ROUND(AT95,5)</f>
        <v>#REF!</v>
      </c>
      <c r="AU94" s="99" t="e">
        <f>ROUND(AY94*L29,2)</f>
        <v>#REF!</v>
      </c>
      <c r="AV94" s="99" t="e">
        <f>ROUND(AZ94*L30,2)</f>
        <v>#REF!</v>
      </c>
      <c r="AW94" s="99" t="e">
        <f>ROUND(BA94*L29,2)</f>
        <v>#REF!</v>
      </c>
      <c r="AX94" s="99" t="e">
        <f>ROUND(BB94*L30,2)</f>
        <v>#REF!</v>
      </c>
      <c r="AY94" s="99" t="e">
        <f>ROUND(AY95,2)</f>
        <v>#REF!</v>
      </c>
      <c r="AZ94" s="99" t="e">
        <f>ROUND(AZ95,2)</f>
        <v>#REF!</v>
      </c>
      <c r="BA94" s="99" t="e">
        <f>ROUND(BA95,2)</f>
        <v>#REF!</v>
      </c>
      <c r="BB94" s="99" t="e">
        <f>ROUND(BB95,2)</f>
        <v>#REF!</v>
      </c>
      <c r="BC94" s="30" t="e">
        <f>ROUND(BC95,2)</f>
        <v>#REF!</v>
      </c>
      <c r="BD94" s="101"/>
      <c r="BL94" s="31" t="s">
        <v>1</v>
      </c>
    </row>
    <row r="95" spans="1:65" s="6" customFormat="1" ht="16.5" customHeight="1">
      <c r="B95" s="102"/>
      <c r="C95" s="77"/>
      <c r="D95" s="147" t="s">
        <v>104</v>
      </c>
      <c r="E95" s="147"/>
      <c r="F95" s="147"/>
      <c r="G95" s="147"/>
      <c r="H95" s="147"/>
      <c r="I95" s="78"/>
      <c r="J95" s="147" t="s">
        <v>105</v>
      </c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H95" s="79"/>
      <c r="AI95" s="78"/>
      <c r="AJ95" s="79"/>
      <c r="AK95" s="79"/>
      <c r="AL95" s="115">
        <f>SUM(AL96:AL97)</f>
        <v>0</v>
      </c>
      <c r="AM95" s="79"/>
      <c r="AO95" s="114">
        <f>SUM(AO96:AO97)</f>
        <v>0</v>
      </c>
      <c r="AP95" s="81"/>
      <c r="AQ95" s="103" t="s">
        <v>71</v>
      </c>
      <c r="AR95" s="33">
        <f>ROUND(SUM(AR96:AR97),2)</f>
        <v>0</v>
      </c>
      <c r="AS95" s="104" t="e">
        <f t="shared" si="0"/>
        <v>#REF!</v>
      </c>
      <c r="AT95" s="105" t="e">
        <f>ROUND(SUM(AT96:AT97),5)</f>
        <v>#REF!</v>
      </c>
      <c r="AU95" s="104" t="e">
        <f>ROUND(AY95*L29,2)</f>
        <v>#REF!</v>
      </c>
      <c r="AV95" s="104" t="e">
        <f>ROUND(AZ95*L30,2)</f>
        <v>#REF!</v>
      </c>
      <c r="AW95" s="104" t="e">
        <f>ROUND(BA95*L29,2)</f>
        <v>#REF!</v>
      </c>
      <c r="AX95" s="104" t="e">
        <f>ROUND(BB95*L30,2)</f>
        <v>#REF!</v>
      </c>
      <c r="AY95" s="104" t="e">
        <f>ROUND(SUM(AY96:AY97),2)</f>
        <v>#REF!</v>
      </c>
      <c r="AZ95" s="104" t="e">
        <f>ROUND(SUM(AZ96:AZ97),2)</f>
        <v>#REF!</v>
      </c>
      <c r="BA95" s="104" t="e">
        <f>ROUND(SUM(BA96:BA97),2)</f>
        <v>#REF!</v>
      </c>
      <c r="BB95" s="104" t="e">
        <f>ROUND(SUM(BB96:BB97),2)</f>
        <v>#REF!</v>
      </c>
      <c r="BC95" s="34" t="e">
        <f>ROUND(SUM(BC96:BC97),2)</f>
        <v>#REF!</v>
      </c>
      <c r="BD95" s="106"/>
      <c r="BL95" s="35" t="s">
        <v>1</v>
      </c>
      <c r="BM95" s="35"/>
    </row>
    <row r="96" spans="1:65" s="3" customFormat="1" ht="16.5" customHeight="1">
      <c r="A96" s="36" t="s">
        <v>75</v>
      </c>
      <c r="B96" s="94"/>
      <c r="C96" s="82"/>
      <c r="D96" s="83"/>
      <c r="E96" s="150" t="s">
        <v>106</v>
      </c>
      <c r="F96" s="150"/>
      <c r="G96" s="150"/>
      <c r="H96" s="150"/>
      <c r="I96" s="150"/>
      <c r="J96" s="83"/>
      <c r="K96" s="151" t="s">
        <v>89</v>
      </c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H96" s="84"/>
      <c r="AI96" s="83"/>
      <c r="AJ96" s="84"/>
      <c r="AK96" s="84"/>
      <c r="AL96" s="84">
        <v>0</v>
      </c>
      <c r="AM96" s="84"/>
      <c r="AO96" s="80">
        <f t="shared" ref="AO96:AO97" si="1">AL96*1.21</f>
        <v>0</v>
      </c>
      <c r="AP96" s="85"/>
      <c r="AQ96" s="107" t="s">
        <v>76</v>
      </c>
      <c r="AR96" s="37">
        <v>0</v>
      </c>
      <c r="AS96" s="108" t="e">
        <f t="shared" si="0"/>
        <v>#REF!</v>
      </c>
      <c r="AT96" s="109" t="e">
        <f>#REF!</f>
        <v>#REF!</v>
      </c>
      <c r="AU96" s="108" t="e">
        <f>#REF!</f>
        <v>#REF!</v>
      </c>
      <c r="AV96" s="108" t="e">
        <f>#REF!</f>
        <v>#REF!</v>
      </c>
      <c r="AW96" s="108" t="e">
        <f>#REF!</f>
        <v>#REF!</v>
      </c>
      <c r="AX96" s="108" t="e">
        <f>#REF!</f>
        <v>#REF!</v>
      </c>
      <c r="AY96" s="108" t="e">
        <f>#REF!</f>
        <v>#REF!</v>
      </c>
      <c r="AZ96" s="108" t="e">
        <f>#REF!</f>
        <v>#REF!</v>
      </c>
      <c r="BA96" s="108" t="e">
        <f>#REF!</f>
        <v>#REF!</v>
      </c>
      <c r="BB96" s="108" t="e">
        <f>#REF!</f>
        <v>#REF!</v>
      </c>
      <c r="BC96" s="38" t="e">
        <f>#REF!</f>
        <v>#REF!</v>
      </c>
      <c r="BD96" s="68"/>
      <c r="BL96" s="9" t="s">
        <v>1</v>
      </c>
    </row>
    <row r="97" spans="1:64" s="3" customFormat="1" ht="16.5" customHeight="1">
      <c r="A97" s="36" t="s">
        <v>75</v>
      </c>
      <c r="B97" s="94"/>
      <c r="C97" s="86"/>
      <c r="D97" s="87"/>
      <c r="E97" s="148" t="s">
        <v>96</v>
      </c>
      <c r="F97" s="148"/>
      <c r="G97" s="148"/>
      <c r="H97" s="148"/>
      <c r="I97" s="148"/>
      <c r="J97" s="87"/>
      <c r="K97" s="149" t="s">
        <v>92</v>
      </c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88"/>
      <c r="AH97" s="89"/>
      <c r="AI97" s="87"/>
      <c r="AJ97" s="89"/>
      <c r="AK97" s="89"/>
      <c r="AL97" s="89">
        <v>0</v>
      </c>
      <c r="AM97" s="89"/>
      <c r="AN97" s="88"/>
      <c r="AO97" s="90">
        <f t="shared" si="1"/>
        <v>0</v>
      </c>
      <c r="AP97" s="91"/>
      <c r="AQ97" s="107" t="s">
        <v>76</v>
      </c>
      <c r="AR97" s="37">
        <v>0</v>
      </c>
      <c r="AS97" s="108" t="e">
        <f t="shared" si="0"/>
        <v>#REF!</v>
      </c>
      <c r="AT97" s="109" t="e">
        <f>#REF!</f>
        <v>#REF!</v>
      </c>
      <c r="AU97" s="108" t="e">
        <f>#REF!</f>
        <v>#REF!</v>
      </c>
      <c r="AV97" s="108" t="e">
        <f>#REF!</f>
        <v>#REF!</v>
      </c>
      <c r="AW97" s="108" t="e">
        <f>#REF!</f>
        <v>#REF!</v>
      </c>
      <c r="AX97" s="108" t="e">
        <f>#REF!</f>
        <v>#REF!</v>
      </c>
      <c r="AY97" s="108" t="e">
        <f>#REF!</f>
        <v>#REF!</v>
      </c>
      <c r="AZ97" s="108" t="e">
        <f>#REF!</f>
        <v>#REF!</v>
      </c>
      <c r="BA97" s="108" t="e">
        <f>#REF!</f>
        <v>#REF!</v>
      </c>
      <c r="BB97" s="108" t="e">
        <f>#REF!</f>
        <v>#REF!</v>
      </c>
      <c r="BC97" s="38" t="e">
        <f>#REF!</f>
        <v>#REF!</v>
      </c>
      <c r="BD97" s="68"/>
      <c r="BL97" s="9" t="s">
        <v>1</v>
      </c>
    </row>
    <row r="98" spans="1:64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2"/>
    </row>
  </sheetData>
  <mergeCells count="40">
    <mergeCell ref="E96:I96"/>
    <mergeCell ref="K96:AF96"/>
    <mergeCell ref="E97:I97"/>
    <mergeCell ref="K97:AF97"/>
    <mergeCell ref="C92:G92"/>
    <mergeCell ref="I92:AF92"/>
    <mergeCell ref="AG92:AM92"/>
    <mergeCell ref="AN92:AP92"/>
    <mergeCell ref="D95:H95"/>
    <mergeCell ref="J95:AF95"/>
    <mergeCell ref="X35:AB35"/>
    <mergeCell ref="AK35:AO35"/>
    <mergeCell ref="L85:AJ85"/>
    <mergeCell ref="AM87:AN87"/>
    <mergeCell ref="AM89:AP89"/>
    <mergeCell ref="AR89:AS91"/>
    <mergeCell ref="AM90:AP90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R2:BC2"/>
    <mergeCell ref="K5:AJ5"/>
    <mergeCell ref="K6:AJ6"/>
    <mergeCell ref="E14:AJ14"/>
    <mergeCell ref="E23:AN23"/>
  </mergeCells>
  <hyperlinks>
    <hyperlink ref="A96" location="'1 - Základy kanálů'!C2" display="/" xr:uid="{C338CCDF-F125-41DD-883C-82AEF329E888}"/>
    <hyperlink ref="A97" location="'2 - Základy lisů'!C2" display="/" xr:uid="{99532C3A-B08B-48C8-8146-C5AFED758CDF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EA251-651D-4285-B54F-8575E3AF6522}">
  <sheetPr>
    <pageSetUpPr fitToPage="1"/>
  </sheetPr>
  <dimension ref="A1:CJ98"/>
  <sheetViews>
    <sheetView showGridLines="0" topLeftCell="A84" zoomScaleNormal="100" workbookViewId="0">
      <selection activeCell="AL97" sqref="AL9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3.5" customWidth="1"/>
    <col min="36" max="36" width="2.33203125" customWidth="1"/>
    <col min="37" max="37" width="2.5" hidden="1" customWidth="1"/>
    <col min="38" max="38" width="20.33203125" customWidth="1"/>
    <col min="39" max="39" width="3.33203125" customWidth="1"/>
    <col min="40" max="40" width="13" customWidth="1"/>
    <col min="41" max="41" width="19.6640625" customWidth="1"/>
    <col min="42" max="42" width="10.5" customWidth="1"/>
    <col min="43" max="43" width="15.6640625" hidden="1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9.1640625" hidden="1" customWidth="1"/>
    <col min="56" max="56" width="2" customWidth="1"/>
  </cols>
  <sheetData>
    <row r="1" spans="1:71">
      <c r="A1" s="7"/>
      <c r="AY1" s="7" t="s">
        <v>1</v>
      </c>
      <c r="AZ1" s="7" t="s">
        <v>2</v>
      </c>
      <c r="BA1" s="7" t="s">
        <v>1</v>
      </c>
      <c r="BQ1" s="7" t="s">
        <v>3</v>
      </c>
      <c r="BR1" s="7" t="s">
        <v>3</v>
      </c>
      <c r="BS1" s="7" t="s">
        <v>4</v>
      </c>
    </row>
    <row r="2" spans="1:71" ht="36.950000000000003" customHeight="1"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P2" s="8"/>
      <c r="BQ2" s="8"/>
    </row>
    <row r="3" spans="1:71" ht="6.95" customHeight="1">
      <c r="B3" s="44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7"/>
      <c r="BP3" s="8"/>
      <c r="BQ3" s="8"/>
    </row>
    <row r="4" spans="1:71" ht="24.95" customHeight="1">
      <c r="B4" s="48"/>
      <c r="C4" s="44"/>
      <c r="D4" s="45" t="s">
        <v>108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7"/>
      <c r="AR4" s="92" t="s">
        <v>8</v>
      </c>
      <c r="BD4" s="50"/>
      <c r="BP4" s="8"/>
    </row>
    <row r="5" spans="1:71" ht="12" customHeight="1">
      <c r="B5" s="48"/>
      <c r="C5" s="48"/>
      <c r="D5" s="49" t="s">
        <v>10</v>
      </c>
      <c r="K5" s="119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P5" s="50"/>
      <c r="BD5" s="50"/>
      <c r="BP5" s="8"/>
    </row>
    <row r="6" spans="1:71" ht="36.950000000000003" customHeight="1">
      <c r="B6" s="48"/>
      <c r="C6" s="48"/>
      <c r="D6" s="51" t="s">
        <v>11</v>
      </c>
      <c r="K6" s="120" t="s">
        <v>84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P6" s="50"/>
      <c r="BD6" s="50"/>
      <c r="BP6" s="8"/>
    </row>
    <row r="7" spans="1:71" ht="12" customHeight="1">
      <c r="B7" s="48"/>
      <c r="C7" s="48"/>
      <c r="D7" s="52" t="s">
        <v>12</v>
      </c>
      <c r="K7" s="9" t="s">
        <v>1</v>
      </c>
      <c r="AK7" s="52" t="s">
        <v>13</v>
      </c>
      <c r="AN7" s="9" t="s">
        <v>1</v>
      </c>
      <c r="AP7" s="50"/>
      <c r="BD7" s="50"/>
      <c r="BP7" s="8"/>
    </row>
    <row r="8" spans="1:71" ht="12" customHeight="1">
      <c r="B8" s="48"/>
      <c r="C8" s="48"/>
      <c r="D8" s="52" t="s">
        <v>14</v>
      </c>
      <c r="K8" s="9" t="s">
        <v>15</v>
      </c>
      <c r="AK8" s="52" t="s">
        <v>16</v>
      </c>
      <c r="AN8" s="53">
        <v>46048</v>
      </c>
      <c r="AP8" s="50"/>
      <c r="BD8" s="50"/>
      <c r="BP8" s="8"/>
    </row>
    <row r="9" spans="1:71" ht="14.45" customHeight="1">
      <c r="B9" s="48"/>
      <c r="C9" s="48"/>
      <c r="AP9" s="50"/>
      <c r="BD9" s="50"/>
      <c r="BP9" s="8"/>
    </row>
    <row r="10" spans="1:71" ht="12" customHeight="1">
      <c r="B10" s="48"/>
      <c r="C10" s="48"/>
      <c r="D10" s="52" t="s">
        <v>17</v>
      </c>
      <c r="AK10" s="52" t="s">
        <v>18</v>
      </c>
      <c r="AN10" s="9" t="s">
        <v>1</v>
      </c>
      <c r="AP10" s="50"/>
      <c r="BD10" s="50"/>
      <c r="BP10" s="8"/>
    </row>
    <row r="11" spans="1:71" ht="18.600000000000001" customHeight="1">
      <c r="B11" s="48"/>
      <c r="C11" s="48"/>
      <c r="E11" s="9" t="s">
        <v>85</v>
      </c>
      <c r="AK11" s="52" t="s">
        <v>19</v>
      </c>
      <c r="AN11" s="9" t="s">
        <v>1</v>
      </c>
      <c r="AP11" s="50"/>
      <c r="BD11" s="50"/>
      <c r="BP11" s="8"/>
    </row>
    <row r="12" spans="1:71" ht="6.95" customHeight="1">
      <c r="B12" s="48"/>
      <c r="C12" s="48"/>
      <c r="AP12" s="50"/>
      <c r="BD12" s="50"/>
      <c r="BP12" s="8"/>
    </row>
    <row r="13" spans="1:71" ht="12" customHeight="1">
      <c r="B13" s="48"/>
      <c r="C13" s="48"/>
      <c r="D13" s="52" t="s">
        <v>20</v>
      </c>
      <c r="AK13" s="52" t="s">
        <v>18</v>
      </c>
      <c r="AN13" s="54" t="s">
        <v>21</v>
      </c>
      <c r="AP13" s="50"/>
      <c r="BD13" s="50"/>
      <c r="BP13" s="8"/>
    </row>
    <row r="14" spans="1:71" ht="12.75">
      <c r="B14" s="48"/>
      <c r="C14" s="48"/>
      <c r="E14" s="121" t="s">
        <v>21</v>
      </c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52" t="s">
        <v>19</v>
      </c>
      <c r="AN14" s="54" t="s">
        <v>21</v>
      </c>
      <c r="AP14" s="50"/>
      <c r="BD14" s="50"/>
      <c r="BP14" s="8"/>
    </row>
    <row r="15" spans="1:71" ht="6.95" customHeight="1">
      <c r="B15" s="48"/>
      <c r="C15" s="48"/>
      <c r="AP15" s="50"/>
      <c r="BD15" s="50"/>
      <c r="BP15" s="8"/>
    </row>
    <row r="16" spans="1:71" ht="12" customHeight="1">
      <c r="B16" s="48"/>
      <c r="C16" s="48"/>
      <c r="D16" s="52" t="s">
        <v>22</v>
      </c>
      <c r="AK16" s="52" t="s">
        <v>18</v>
      </c>
      <c r="AN16" s="9">
        <v>25365231</v>
      </c>
      <c r="AP16" s="50"/>
      <c r="BD16" s="50"/>
      <c r="BP16" s="8"/>
    </row>
    <row r="17" spans="2:68" ht="18.600000000000001" customHeight="1">
      <c r="B17" s="48"/>
      <c r="C17" s="48"/>
      <c r="E17" s="9" t="s">
        <v>23</v>
      </c>
      <c r="AK17" s="52" t="s">
        <v>19</v>
      </c>
      <c r="AN17" s="9" t="s">
        <v>87</v>
      </c>
      <c r="AP17" s="50"/>
      <c r="BD17" s="50"/>
      <c r="BP17" s="8"/>
    </row>
    <row r="18" spans="2:68" ht="6.95" customHeight="1">
      <c r="B18" s="48"/>
      <c r="C18" s="48"/>
      <c r="AP18" s="50"/>
      <c r="BD18" s="50"/>
      <c r="BP18" s="8"/>
    </row>
    <row r="19" spans="2:68" ht="12" customHeight="1">
      <c r="B19" s="48"/>
      <c r="C19" s="48"/>
      <c r="D19" s="52" t="s">
        <v>25</v>
      </c>
      <c r="AK19" s="52" t="s">
        <v>18</v>
      </c>
      <c r="AN19" s="9"/>
      <c r="AP19" s="50"/>
      <c r="BD19" s="50"/>
      <c r="BP19" s="8"/>
    </row>
    <row r="20" spans="2:68" ht="18.600000000000001" customHeight="1">
      <c r="B20" s="48"/>
      <c r="C20" s="48"/>
      <c r="E20" s="9" t="s">
        <v>86</v>
      </c>
      <c r="AK20" s="52" t="s">
        <v>19</v>
      </c>
      <c r="AN20" s="9" t="s">
        <v>1</v>
      </c>
      <c r="AP20" s="50"/>
      <c r="BD20" s="50"/>
      <c r="BP20" s="8"/>
    </row>
    <row r="21" spans="2:68" ht="6.95" customHeight="1">
      <c r="B21" s="48"/>
      <c r="C21" s="48"/>
      <c r="AP21" s="50"/>
      <c r="BD21" s="50"/>
    </row>
    <row r="22" spans="2:68" ht="12" customHeight="1">
      <c r="B22" s="48"/>
      <c r="C22" s="48"/>
      <c r="D22" s="52" t="s">
        <v>26</v>
      </c>
      <c r="AP22" s="50"/>
      <c r="BD22" s="50"/>
    </row>
    <row r="23" spans="2:68" ht="16.5" customHeight="1">
      <c r="B23" s="48"/>
      <c r="C23" s="48"/>
      <c r="E23" s="123" t="s">
        <v>1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P23" s="50"/>
      <c r="BD23" s="50"/>
    </row>
    <row r="24" spans="2:68" ht="6.95" customHeight="1">
      <c r="B24" s="48"/>
      <c r="C24" s="48"/>
      <c r="AP24" s="50"/>
      <c r="BD24" s="50"/>
    </row>
    <row r="25" spans="2:68" ht="6.95" customHeight="1">
      <c r="B25" s="48"/>
      <c r="C25" s="48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50"/>
      <c r="BD25" s="50"/>
    </row>
    <row r="26" spans="2:68" s="1" customFormat="1" ht="25.9" customHeight="1">
      <c r="B26" s="55"/>
      <c r="C26" s="55"/>
      <c r="D26" s="11" t="s">
        <v>27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43">
        <f>ROUND(AL95,2)</f>
        <v>0</v>
      </c>
      <c r="AL26" s="12"/>
      <c r="AM26" s="12"/>
      <c r="AN26" s="12"/>
      <c r="AO26" s="113">
        <f>AL94</f>
        <v>0</v>
      </c>
      <c r="AP26" s="56"/>
      <c r="BD26" s="56"/>
    </row>
    <row r="27" spans="2:68" s="1" customFormat="1" ht="6.95" customHeight="1">
      <c r="B27" s="55"/>
      <c r="C27" s="55"/>
      <c r="AP27" s="56"/>
      <c r="BD27" s="56"/>
    </row>
    <row r="28" spans="2:68" s="1" customFormat="1" ht="12.75">
      <c r="B28" s="55"/>
      <c r="C28" s="55"/>
      <c r="L28" s="124" t="s">
        <v>28</v>
      </c>
      <c r="M28" s="124"/>
      <c r="N28" s="124"/>
      <c r="O28" s="124"/>
      <c r="P28" s="124"/>
      <c r="W28" s="124" t="s">
        <v>29</v>
      </c>
      <c r="X28" s="124"/>
      <c r="Y28" s="124"/>
      <c r="Z28" s="124"/>
      <c r="AA28" s="124"/>
      <c r="AB28" s="124"/>
      <c r="AC28" s="124"/>
      <c r="AD28" s="124"/>
      <c r="AE28" s="124"/>
      <c r="AK28" s="124" t="s">
        <v>30</v>
      </c>
      <c r="AL28" s="124"/>
      <c r="AM28" s="124"/>
      <c r="AN28" s="124"/>
      <c r="AO28" s="124"/>
      <c r="AP28" s="56"/>
      <c r="BD28" s="56"/>
    </row>
    <row r="29" spans="2:68" s="2" customFormat="1" ht="14.45" customHeight="1">
      <c r="B29" s="57"/>
      <c r="C29" s="57"/>
      <c r="D29" s="52" t="s">
        <v>31</v>
      </c>
      <c r="F29" s="52" t="s">
        <v>32</v>
      </c>
      <c r="L29" s="125">
        <v>0.21</v>
      </c>
      <c r="M29" s="126"/>
      <c r="N29" s="126"/>
      <c r="O29" s="126"/>
      <c r="P29" s="126"/>
      <c r="W29" s="127">
        <f>AK26</f>
        <v>0</v>
      </c>
      <c r="X29" s="126"/>
      <c r="Y29" s="126"/>
      <c r="Z29" s="126"/>
      <c r="AA29" s="126"/>
      <c r="AB29" s="126"/>
      <c r="AC29" s="126"/>
      <c r="AD29" s="126"/>
      <c r="AE29" s="126"/>
      <c r="AK29" s="127">
        <f>W29*0.21</f>
        <v>0</v>
      </c>
      <c r="AL29" s="126"/>
      <c r="AM29" s="126"/>
      <c r="AN29" s="126"/>
      <c r="AO29" s="126"/>
      <c r="AP29" s="58"/>
      <c r="BD29" s="58"/>
    </row>
    <row r="30" spans="2:68" s="2" customFormat="1" ht="14.45" customHeight="1">
      <c r="B30" s="57"/>
      <c r="C30" s="57"/>
      <c r="F30" s="52" t="s">
        <v>33</v>
      </c>
      <c r="L30" s="125">
        <v>0.15</v>
      </c>
      <c r="M30" s="126"/>
      <c r="N30" s="126"/>
      <c r="O30" s="126"/>
      <c r="P30" s="126"/>
      <c r="W30" s="127">
        <v>0</v>
      </c>
      <c r="X30" s="126"/>
      <c r="Y30" s="126"/>
      <c r="Z30" s="126"/>
      <c r="AA30" s="126"/>
      <c r="AB30" s="126"/>
      <c r="AC30" s="126"/>
      <c r="AD30" s="126"/>
      <c r="AE30" s="126"/>
      <c r="AK30" s="127">
        <v>0</v>
      </c>
      <c r="AL30" s="126"/>
      <c r="AM30" s="126"/>
      <c r="AN30" s="126"/>
      <c r="AO30" s="126"/>
      <c r="AP30" s="58"/>
      <c r="BD30" s="58"/>
    </row>
    <row r="31" spans="2:68" s="2" customFormat="1" ht="14.45" hidden="1" customHeight="1">
      <c r="B31" s="57"/>
      <c r="C31" s="57"/>
      <c r="F31" s="52" t="s">
        <v>34</v>
      </c>
      <c r="L31" s="125">
        <v>0.21</v>
      </c>
      <c r="M31" s="126"/>
      <c r="N31" s="126"/>
      <c r="O31" s="126"/>
      <c r="P31" s="126"/>
      <c r="W31" s="127" t="e">
        <f>ROUND(BA94, 2)</f>
        <v>#REF!</v>
      </c>
      <c r="X31" s="126"/>
      <c r="Y31" s="126"/>
      <c r="Z31" s="126"/>
      <c r="AA31" s="126"/>
      <c r="AB31" s="126"/>
      <c r="AC31" s="126"/>
      <c r="AD31" s="126"/>
      <c r="AE31" s="126"/>
      <c r="AK31" s="127">
        <v>0</v>
      </c>
      <c r="AL31" s="126"/>
      <c r="AM31" s="126"/>
      <c r="AN31" s="126"/>
      <c r="AO31" s="126"/>
      <c r="AP31" s="58"/>
      <c r="BD31" s="58"/>
    </row>
    <row r="32" spans="2:68" s="2" customFormat="1" ht="14.45" hidden="1" customHeight="1">
      <c r="B32" s="57"/>
      <c r="C32" s="57"/>
      <c r="F32" s="52" t="s">
        <v>35</v>
      </c>
      <c r="L32" s="125">
        <v>0.15</v>
      </c>
      <c r="M32" s="126"/>
      <c r="N32" s="126"/>
      <c r="O32" s="126"/>
      <c r="P32" s="126"/>
      <c r="W32" s="127" t="e">
        <f>ROUND(BB94, 2)</f>
        <v>#REF!</v>
      </c>
      <c r="X32" s="126"/>
      <c r="Y32" s="126"/>
      <c r="Z32" s="126"/>
      <c r="AA32" s="126"/>
      <c r="AB32" s="126"/>
      <c r="AC32" s="126"/>
      <c r="AD32" s="126"/>
      <c r="AE32" s="126"/>
      <c r="AK32" s="127">
        <v>0</v>
      </c>
      <c r="AL32" s="126"/>
      <c r="AM32" s="126"/>
      <c r="AN32" s="126"/>
      <c r="AO32" s="126"/>
      <c r="AP32" s="58"/>
      <c r="BD32" s="58"/>
    </row>
    <row r="33" spans="2:56" s="2" customFormat="1" ht="14.45" hidden="1" customHeight="1">
      <c r="B33" s="57"/>
      <c r="C33" s="57"/>
      <c r="F33" s="52" t="s">
        <v>36</v>
      </c>
      <c r="L33" s="125">
        <v>0</v>
      </c>
      <c r="M33" s="126"/>
      <c r="N33" s="126"/>
      <c r="O33" s="126"/>
      <c r="P33" s="126"/>
      <c r="W33" s="127" t="e">
        <f>ROUND(BC94, 2)</f>
        <v>#REF!</v>
      </c>
      <c r="X33" s="126"/>
      <c r="Y33" s="126"/>
      <c r="Z33" s="126"/>
      <c r="AA33" s="126"/>
      <c r="AB33" s="126"/>
      <c r="AC33" s="126"/>
      <c r="AD33" s="126"/>
      <c r="AE33" s="126"/>
      <c r="AK33" s="127">
        <v>0</v>
      </c>
      <c r="AL33" s="126"/>
      <c r="AM33" s="126"/>
      <c r="AN33" s="126"/>
      <c r="AO33" s="126"/>
      <c r="AP33" s="58"/>
      <c r="BD33" s="58"/>
    </row>
    <row r="34" spans="2:56" s="1" customFormat="1" ht="6.95" customHeight="1">
      <c r="B34" s="55"/>
      <c r="C34" s="55"/>
      <c r="AP34" s="56"/>
      <c r="BD34" s="56"/>
    </row>
    <row r="35" spans="2:56" s="1" customFormat="1" ht="25.9" customHeight="1">
      <c r="B35" s="55"/>
      <c r="C35" s="59"/>
      <c r="D35" s="13" t="s">
        <v>37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5" t="s">
        <v>38</v>
      </c>
      <c r="U35" s="14"/>
      <c r="V35" s="14"/>
      <c r="W35" s="14"/>
      <c r="X35" s="135" t="s">
        <v>39</v>
      </c>
      <c r="Y35" s="136"/>
      <c r="Z35" s="136"/>
      <c r="AA35" s="136"/>
      <c r="AB35" s="136"/>
      <c r="AC35" s="14"/>
      <c r="AD35" s="14"/>
      <c r="AE35" s="14"/>
      <c r="AF35" s="14"/>
      <c r="AG35" s="14"/>
      <c r="AH35" s="14"/>
      <c r="AI35" s="14"/>
      <c r="AJ35" s="14"/>
      <c r="AK35" s="137">
        <f>SUM(AK26:AK33)</f>
        <v>0</v>
      </c>
      <c r="AL35" s="136"/>
      <c r="AM35" s="136"/>
      <c r="AN35" s="136"/>
      <c r="AO35" s="138"/>
      <c r="AP35" s="60"/>
      <c r="AQ35" s="93"/>
      <c r="BD35" s="56"/>
    </row>
    <row r="36" spans="2:56" s="1" customFormat="1" ht="6.95" customHeight="1">
      <c r="B36" s="55"/>
      <c r="C36" s="55"/>
      <c r="AP36" s="56"/>
      <c r="BD36" s="56"/>
    </row>
    <row r="37" spans="2:56" s="1" customFormat="1" ht="14.45" customHeight="1">
      <c r="B37" s="55"/>
      <c r="C37" s="55"/>
      <c r="AP37" s="56"/>
      <c r="BD37" s="56"/>
    </row>
    <row r="38" spans="2:56" ht="14.45" customHeight="1">
      <c r="B38" s="48"/>
      <c r="C38" s="48"/>
      <c r="AP38" s="50"/>
      <c r="BD38" s="50"/>
    </row>
    <row r="39" spans="2:56" ht="14.45" customHeight="1">
      <c r="B39" s="48"/>
      <c r="C39" s="48"/>
      <c r="AP39" s="50"/>
      <c r="BD39" s="50"/>
    </row>
    <row r="40" spans="2:56" ht="14.45" customHeight="1">
      <c r="B40" s="48"/>
      <c r="C40" s="48"/>
      <c r="AP40" s="50"/>
      <c r="BD40" s="50"/>
    </row>
    <row r="41" spans="2:56" ht="14.45" customHeight="1">
      <c r="B41" s="48"/>
      <c r="C41" s="48"/>
      <c r="AP41" s="50"/>
      <c r="BD41" s="50"/>
    </row>
    <row r="42" spans="2:56" ht="14.45" customHeight="1">
      <c r="B42" s="48"/>
      <c r="C42" s="48"/>
      <c r="AP42" s="50"/>
      <c r="BD42" s="50"/>
    </row>
    <row r="43" spans="2:56" ht="14.45" customHeight="1">
      <c r="B43" s="48"/>
      <c r="C43" s="48"/>
      <c r="AP43" s="50"/>
      <c r="BD43" s="50"/>
    </row>
    <row r="44" spans="2:56" ht="14.45" customHeight="1">
      <c r="B44" s="48"/>
      <c r="C44" s="48"/>
      <c r="AP44" s="50"/>
      <c r="BD44" s="50"/>
    </row>
    <row r="45" spans="2:56" ht="14.45" customHeight="1">
      <c r="B45" s="48"/>
      <c r="C45" s="48"/>
      <c r="AP45" s="50"/>
      <c r="BD45" s="50"/>
    </row>
    <row r="46" spans="2:56" ht="14.45" customHeight="1">
      <c r="B46" s="48"/>
      <c r="C46" s="48"/>
      <c r="AP46" s="50"/>
      <c r="BD46" s="50"/>
    </row>
    <row r="47" spans="2:56" ht="14.45" customHeight="1">
      <c r="B47" s="48"/>
      <c r="C47" s="48"/>
      <c r="AP47" s="50"/>
      <c r="BD47" s="50"/>
    </row>
    <row r="48" spans="2:56" ht="14.45" customHeight="1">
      <c r="B48" s="48"/>
      <c r="C48" s="48"/>
      <c r="F48" s="61" t="s">
        <v>94</v>
      </c>
      <c r="G48" s="61"/>
      <c r="AI48" s="61" t="s">
        <v>86</v>
      </c>
      <c r="AP48" s="50"/>
      <c r="BD48" s="50"/>
    </row>
    <row r="49" spans="2:56" s="1" customFormat="1" ht="14.45" customHeight="1">
      <c r="B49" s="55"/>
      <c r="C49" s="55"/>
      <c r="D49" s="16" t="s">
        <v>40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6" t="s">
        <v>41</v>
      </c>
      <c r="AI49" s="17"/>
      <c r="AJ49" s="17"/>
      <c r="AK49" s="17"/>
      <c r="AL49" s="17"/>
      <c r="AM49" s="17"/>
      <c r="AN49" s="17"/>
      <c r="AO49" s="17"/>
      <c r="AP49" s="56"/>
      <c r="BD49" s="56"/>
    </row>
    <row r="50" spans="2:56">
      <c r="B50" s="48"/>
      <c r="C50" s="48"/>
      <c r="AP50" s="50"/>
      <c r="BD50" s="50"/>
    </row>
    <row r="51" spans="2:56">
      <c r="B51" s="48"/>
      <c r="C51" s="48"/>
      <c r="AP51" s="50"/>
      <c r="BD51" s="50"/>
    </row>
    <row r="52" spans="2:56">
      <c r="B52" s="48"/>
      <c r="C52" s="48"/>
      <c r="AP52" s="50"/>
      <c r="BD52" s="50"/>
    </row>
    <row r="53" spans="2:56">
      <c r="B53" s="48"/>
      <c r="C53" s="48"/>
      <c r="AP53" s="50"/>
      <c r="BD53" s="50"/>
    </row>
    <row r="54" spans="2:56">
      <c r="B54" s="48"/>
      <c r="C54" s="48"/>
      <c r="AP54" s="50"/>
      <c r="BD54" s="50"/>
    </row>
    <row r="55" spans="2:56">
      <c r="B55" s="48"/>
      <c r="C55" s="48"/>
      <c r="AP55" s="50"/>
      <c r="BD55" s="50"/>
    </row>
    <row r="56" spans="2:56">
      <c r="B56" s="48"/>
      <c r="C56" s="48"/>
      <c r="AP56" s="50"/>
      <c r="BD56" s="50"/>
    </row>
    <row r="57" spans="2:56">
      <c r="B57" s="48"/>
      <c r="C57" s="48"/>
      <c r="AP57" s="50"/>
      <c r="BD57" s="50"/>
    </row>
    <row r="58" spans="2:56">
      <c r="B58" s="48"/>
      <c r="C58" s="48"/>
      <c r="AP58" s="50"/>
      <c r="BD58" s="50"/>
    </row>
    <row r="59" spans="2:56">
      <c r="B59" s="48"/>
      <c r="C59" s="48"/>
      <c r="AP59" s="50"/>
      <c r="BD59" s="50"/>
    </row>
    <row r="60" spans="2:56" s="1" customFormat="1" ht="12.75">
      <c r="B60" s="55"/>
      <c r="C60" s="55"/>
      <c r="D60" s="18" t="s">
        <v>95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8" t="s">
        <v>43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8" t="s">
        <v>95</v>
      </c>
      <c r="AI60" s="12"/>
      <c r="AJ60" s="12"/>
      <c r="AK60" s="12"/>
      <c r="AL60" s="12"/>
      <c r="AM60" s="18" t="s">
        <v>43</v>
      </c>
      <c r="AN60" s="12"/>
      <c r="AO60" s="12"/>
      <c r="AP60" s="56"/>
      <c r="BD60" s="56"/>
    </row>
    <row r="61" spans="2:56">
      <c r="B61" s="48"/>
      <c r="C61" s="48"/>
      <c r="AP61" s="50"/>
      <c r="BD61" s="50"/>
    </row>
    <row r="62" spans="2:56">
      <c r="B62" s="48"/>
      <c r="C62" s="48"/>
      <c r="AP62" s="50"/>
      <c r="BD62" s="50"/>
    </row>
    <row r="63" spans="2:56">
      <c r="B63" s="48"/>
      <c r="C63" s="48"/>
      <c r="AP63" s="50"/>
      <c r="BD63" s="50"/>
    </row>
    <row r="64" spans="2:56" s="1" customFormat="1" ht="12.75">
      <c r="B64" s="55"/>
      <c r="C64" s="55"/>
      <c r="D64" s="16" t="s">
        <v>44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6" t="s">
        <v>45</v>
      </c>
      <c r="AI64" s="17"/>
      <c r="AJ64" s="17"/>
      <c r="AK64" s="17"/>
      <c r="AL64" s="17"/>
      <c r="AM64" s="17"/>
      <c r="AN64" s="17"/>
      <c r="AO64" s="17"/>
      <c r="AP64" s="56"/>
      <c r="BD64" s="56"/>
    </row>
    <row r="65" spans="2:56">
      <c r="B65" s="48"/>
      <c r="C65" s="48"/>
      <c r="AP65" s="50"/>
      <c r="BD65" s="50"/>
    </row>
    <row r="66" spans="2:56">
      <c r="B66" s="48"/>
      <c r="C66" s="48"/>
      <c r="AP66" s="50"/>
      <c r="BD66" s="50"/>
    </row>
    <row r="67" spans="2:56">
      <c r="B67" s="48"/>
      <c r="C67" s="48"/>
      <c r="AP67" s="50"/>
      <c r="BD67" s="50"/>
    </row>
    <row r="68" spans="2:56">
      <c r="B68" s="48"/>
      <c r="C68" s="48"/>
      <c r="AP68" s="50"/>
      <c r="BD68" s="50"/>
    </row>
    <row r="69" spans="2:56">
      <c r="B69" s="48"/>
      <c r="C69" s="48"/>
      <c r="AP69" s="50"/>
      <c r="BD69" s="50"/>
    </row>
    <row r="70" spans="2:56">
      <c r="B70" s="48"/>
      <c r="C70" s="48"/>
      <c r="AP70" s="50"/>
      <c r="BD70" s="50"/>
    </row>
    <row r="71" spans="2:56">
      <c r="B71" s="48"/>
      <c r="C71" s="48"/>
      <c r="AP71" s="50"/>
      <c r="BD71" s="50"/>
    </row>
    <row r="72" spans="2:56">
      <c r="B72" s="48"/>
      <c r="C72" s="48"/>
      <c r="AP72" s="50"/>
      <c r="BD72" s="50"/>
    </row>
    <row r="73" spans="2:56">
      <c r="B73" s="48"/>
      <c r="C73" s="48"/>
      <c r="AP73" s="50"/>
      <c r="BD73" s="50"/>
    </row>
    <row r="74" spans="2:56">
      <c r="B74" s="48"/>
      <c r="C74" s="48"/>
      <c r="AP74" s="50"/>
      <c r="BD74" s="50"/>
    </row>
    <row r="75" spans="2:56" s="1" customFormat="1" ht="12.75">
      <c r="B75" s="55"/>
      <c r="C75" s="55"/>
      <c r="D75" s="18" t="s">
        <v>42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8" t="s">
        <v>43</v>
      </c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8" t="s">
        <v>42</v>
      </c>
      <c r="AI75" s="12"/>
      <c r="AJ75" s="12"/>
      <c r="AK75" s="12"/>
      <c r="AL75" s="12"/>
      <c r="AM75" s="18" t="s">
        <v>43</v>
      </c>
      <c r="AN75" s="12"/>
      <c r="AO75" s="12"/>
      <c r="AP75" s="56"/>
      <c r="BD75" s="56"/>
    </row>
    <row r="76" spans="2:56" s="1" customFormat="1">
      <c r="B76" s="55"/>
      <c r="C76" s="55"/>
      <c r="AP76" s="56"/>
      <c r="BD76" s="56"/>
    </row>
    <row r="77" spans="2:56" s="1" customFormat="1" ht="6.95" customHeight="1">
      <c r="B77" s="62"/>
      <c r="C77" s="62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63"/>
      <c r="AQ77" s="19"/>
      <c r="BD77" s="56"/>
    </row>
    <row r="78" spans="2:56">
      <c r="B78" s="48"/>
      <c r="C78" s="48"/>
      <c r="AP78" s="50"/>
      <c r="BD78" s="50"/>
    </row>
    <row r="79" spans="2:56">
      <c r="B79" s="48"/>
      <c r="C79" s="48"/>
      <c r="AP79" s="50"/>
      <c r="BD79" s="50"/>
    </row>
    <row r="80" spans="2:56">
      <c r="B80" s="48"/>
      <c r="C80" s="48"/>
      <c r="AP80" s="50"/>
      <c r="BD80" s="50"/>
    </row>
    <row r="81" spans="1:88" s="1" customFormat="1" ht="6.95" customHeight="1">
      <c r="B81" s="64"/>
      <c r="C81" s="64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65"/>
      <c r="AQ81" s="20"/>
      <c r="BD81" s="56"/>
    </row>
    <row r="82" spans="1:88" s="1" customFormat="1" ht="24.95" customHeight="1">
      <c r="B82" s="55"/>
      <c r="C82" s="66" t="s">
        <v>108</v>
      </c>
      <c r="AP82" s="56"/>
      <c r="BD82" s="56"/>
    </row>
    <row r="83" spans="1:88" s="1" customFormat="1" ht="6.95" customHeight="1">
      <c r="B83" s="55"/>
      <c r="C83" s="55"/>
      <c r="AP83" s="56"/>
      <c r="BD83" s="56"/>
    </row>
    <row r="84" spans="1:88" s="3" customFormat="1" ht="12" customHeight="1">
      <c r="B84" s="94"/>
      <c r="C84" s="67" t="s">
        <v>10</v>
      </c>
      <c r="L84" s="3">
        <f>K5</f>
        <v>0</v>
      </c>
      <c r="AP84" s="68"/>
      <c r="BD84" s="68"/>
    </row>
    <row r="85" spans="1:88" s="4" customFormat="1" ht="36.950000000000003" customHeight="1">
      <c r="B85" s="95"/>
      <c r="C85" s="69" t="s">
        <v>11</v>
      </c>
      <c r="L85" s="139" t="str">
        <f>K6</f>
        <v>ALFAGEN – technologická příprava vsázky</v>
      </c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P85" s="70"/>
      <c r="BD85" s="70"/>
    </row>
    <row r="86" spans="1:88" s="1" customFormat="1" ht="6.95" customHeight="1">
      <c r="B86" s="55"/>
      <c r="C86" s="55"/>
      <c r="AP86" s="56"/>
      <c r="BD86" s="56"/>
    </row>
    <row r="87" spans="1:88" s="1" customFormat="1" ht="12" customHeight="1">
      <c r="B87" s="55"/>
      <c r="C87" s="67" t="s">
        <v>14</v>
      </c>
      <c r="L87" s="71" t="str">
        <f>IF(K8="","",K8)</f>
        <v xml:space="preserve"> </v>
      </c>
      <c r="AI87" s="52" t="s">
        <v>16</v>
      </c>
      <c r="AM87" s="141">
        <f>IF(AN8= "","",AN8)</f>
        <v>46048</v>
      </c>
      <c r="AN87" s="141"/>
      <c r="AP87" s="56"/>
      <c r="BD87" s="56"/>
    </row>
    <row r="88" spans="1:88" s="1" customFormat="1" ht="6.95" customHeight="1">
      <c r="B88" s="55"/>
      <c r="C88" s="55"/>
      <c r="AP88" s="56"/>
      <c r="BD88" s="56"/>
    </row>
    <row r="89" spans="1:88" s="1" customFormat="1" ht="25.7" customHeight="1">
      <c r="B89" s="55"/>
      <c r="C89" s="67" t="s">
        <v>17</v>
      </c>
      <c r="L89" s="3" t="str">
        <f>IF(E11= "","",E11)</f>
        <v>AL INVEST Břidličná, a.s., Bruntálská 167, 
793 51 Břidličná</v>
      </c>
      <c r="AI89" s="52" t="s">
        <v>22</v>
      </c>
      <c r="AM89" s="132" t="str">
        <f>IF(E17="","",E17)</f>
        <v>IDEAPROJEKT spol. s r.o., Bruntál</v>
      </c>
      <c r="AN89" s="133"/>
      <c r="AO89" s="133"/>
      <c r="AP89" s="134"/>
      <c r="AR89" s="128" t="s">
        <v>46</v>
      </c>
      <c r="AS89" s="129"/>
      <c r="AT89" s="21"/>
      <c r="AU89" s="21"/>
      <c r="AV89" s="21"/>
      <c r="AW89" s="21"/>
      <c r="AX89" s="21"/>
      <c r="AY89" s="21"/>
      <c r="AZ89" s="21"/>
      <c r="BA89" s="21"/>
      <c r="BB89" s="21"/>
      <c r="BC89" s="22"/>
      <c r="BD89" s="56"/>
    </row>
    <row r="90" spans="1:88" s="1" customFormat="1" ht="15.2" customHeight="1">
      <c r="B90" s="55"/>
      <c r="C90" s="67" t="s">
        <v>20</v>
      </c>
      <c r="L90" s="3" t="str">
        <f>IF(E14= "Vyplň údaj","",E14)</f>
        <v/>
      </c>
      <c r="AI90" s="52" t="s">
        <v>25</v>
      </c>
      <c r="AM90" s="132" t="str">
        <f>IF(E20="","",E20)</f>
        <v>Ing. Miroslav Hrstka</v>
      </c>
      <c r="AN90" s="133"/>
      <c r="AO90" s="133"/>
      <c r="AP90" s="134"/>
      <c r="AR90" s="130"/>
      <c r="AS90" s="131"/>
      <c r="BC90" s="23"/>
      <c r="BD90" s="56"/>
    </row>
    <row r="91" spans="1:88" s="1" customFormat="1" ht="10.7" customHeight="1">
      <c r="B91" s="55"/>
      <c r="C91" s="55"/>
      <c r="AP91" s="56"/>
      <c r="AR91" s="130"/>
      <c r="AS91" s="131"/>
      <c r="BC91" s="23"/>
      <c r="BD91" s="56"/>
    </row>
    <row r="92" spans="1:88" s="1" customFormat="1" ht="29.25" customHeight="1">
      <c r="B92" s="55"/>
      <c r="C92" s="142" t="s">
        <v>47</v>
      </c>
      <c r="D92" s="143"/>
      <c r="E92" s="143"/>
      <c r="F92" s="143"/>
      <c r="G92" s="143"/>
      <c r="H92" s="24"/>
      <c r="I92" s="144" t="s">
        <v>48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49</v>
      </c>
      <c r="AH92" s="145"/>
      <c r="AI92" s="143"/>
      <c r="AJ92" s="145"/>
      <c r="AK92" s="145"/>
      <c r="AL92" s="145"/>
      <c r="AM92" s="145"/>
      <c r="AN92" s="144" t="s">
        <v>50</v>
      </c>
      <c r="AO92" s="143"/>
      <c r="AP92" s="146"/>
      <c r="AQ92" s="96" t="s">
        <v>51</v>
      </c>
      <c r="AR92" s="25" t="s">
        <v>52</v>
      </c>
      <c r="AS92" s="26" t="s">
        <v>53</v>
      </c>
      <c r="AT92" s="26" t="s">
        <v>54</v>
      </c>
      <c r="AU92" s="26" t="s">
        <v>55</v>
      </c>
      <c r="AV92" s="26" t="s">
        <v>56</v>
      </c>
      <c r="AW92" s="26" t="s">
        <v>57</v>
      </c>
      <c r="AX92" s="26" t="s">
        <v>58</v>
      </c>
      <c r="AY92" s="26" t="s">
        <v>59</v>
      </c>
      <c r="AZ92" s="26" t="s">
        <v>60</v>
      </c>
      <c r="BA92" s="26" t="s">
        <v>61</v>
      </c>
      <c r="BB92" s="26" t="s">
        <v>62</v>
      </c>
      <c r="BC92" s="27" t="s">
        <v>63</v>
      </c>
      <c r="BD92" s="56"/>
    </row>
    <row r="93" spans="1:88" s="1" customFormat="1" ht="10.7" customHeight="1">
      <c r="B93" s="55"/>
      <c r="C93" s="55"/>
      <c r="AP93" s="56"/>
      <c r="AR93" s="28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2"/>
      <c r="BD93" s="56"/>
    </row>
    <row r="94" spans="1:88" s="5" customFormat="1" ht="32.450000000000003" customHeight="1">
      <c r="B94" s="97"/>
      <c r="C94" s="72" t="s">
        <v>64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H94" s="74"/>
      <c r="AI94" s="74"/>
      <c r="AJ94" s="74"/>
      <c r="AK94" s="74"/>
      <c r="AL94" s="74">
        <f>AL95</f>
        <v>0</v>
      </c>
      <c r="AM94" s="74"/>
      <c r="AO94" s="75">
        <f>AO95</f>
        <v>0</v>
      </c>
      <c r="AP94" s="76"/>
      <c r="AQ94" s="98" t="s">
        <v>1</v>
      </c>
      <c r="AR94" s="29">
        <f>ROUND(AR95,2)</f>
        <v>0</v>
      </c>
      <c r="AS94" s="99" t="e">
        <f t="shared" ref="AS94:AS97" si="0">ROUND(SUM(AU94:AV94),2)</f>
        <v>#REF!</v>
      </c>
      <c r="AT94" s="100" t="e">
        <f>ROUND(AT95,5)</f>
        <v>#REF!</v>
      </c>
      <c r="AU94" s="99" t="e">
        <f>ROUND(AY94*L29,2)</f>
        <v>#REF!</v>
      </c>
      <c r="AV94" s="99" t="e">
        <f>ROUND(AZ94*L30,2)</f>
        <v>#REF!</v>
      </c>
      <c r="AW94" s="99" t="e">
        <f>ROUND(BA94*L29,2)</f>
        <v>#REF!</v>
      </c>
      <c r="AX94" s="99" t="e">
        <f>ROUND(BB94*L30,2)</f>
        <v>#REF!</v>
      </c>
      <c r="AY94" s="99" t="e">
        <f>ROUND(AY95,2)</f>
        <v>#REF!</v>
      </c>
      <c r="AZ94" s="99" t="e">
        <f>ROUND(AZ95,2)</f>
        <v>#REF!</v>
      </c>
      <c r="BA94" s="99" t="e">
        <f>ROUND(BA95,2)</f>
        <v>#REF!</v>
      </c>
      <c r="BB94" s="99" t="e">
        <f>ROUND(BB95,2)</f>
        <v>#REF!</v>
      </c>
      <c r="BC94" s="30" t="e">
        <f>ROUND(BC95,2)</f>
        <v>#REF!</v>
      </c>
      <c r="BD94" s="101"/>
      <c r="BP94" s="31"/>
      <c r="BQ94" s="31"/>
      <c r="BR94" s="32"/>
      <c r="BS94" s="31"/>
      <c r="BT94" s="31"/>
      <c r="BU94" s="31"/>
      <c r="CI94" s="31" t="s">
        <v>1</v>
      </c>
    </row>
    <row r="95" spans="1:88" s="6" customFormat="1" ht="16.5" customHeight="1">
      <c r="B95" s="102"/>
      <c r="C95" s="77"/>
      <c r="D95" s="147" t="s">
        <v>109</v>
      </c>
      <c r="E95" s="147"/>
      <c r="F95" s="147"/>
      <c r="G95" s="147"/>
      <c r="H95" s="147"/>
      <c r="I95" s="78"/>
      <c r="J95" s="147" t="s">
        <v>110</v>
      </c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H95" s="79"/>
      <c r="AI95" s="78"/>
      <c r="AJ95" s="79"/>
      <c r="AK95" s="79"/>
      <c r="AL95" s="115">
        <f>SUM(AL96:AL97)</f>
        <v>0</v>
      </c>
      <c r="AM95" s="79"/>
      <c r="AO95" s="114">
        <f>SUM(AO96:AO97)</f>
        <v>0</v>
      </c>
      <c r="AP95" s="81"/>
      <c r="AQ95" s="103" t="s">
        <v>71</v>
      </c>
      <c r="AR95" s="33">
        <f>ROUND(SUM(AR96:AR97),2)</f>
        <v>0</v>
      </c>
      <c r="AS95" s="104" t="e">
        <f t="shared" si="0"/>
        <v>#REF!</v>
      </c>
      <c r="AT95" s="105" t="e">
        <f>ROUND(SUM(AT96:AT97),5)</f>
        <v>#REF!</v>
      </c>
      <c r="AU95" s="104" t="e">
        <f>ROUND(AY95*L29,2)</f>
        <v>#REF!</v>
      </c>
      <c r="AV95" s="104" t="e">
        <f>ROUND(AZ95*L30,2)</f>
        <v>#REF!</v>
      </c>
      <c r="AW95" s="104" t="e">
        <f>ROUND(BA95*L29,2)</f>
        <v>#REF!</v>
      </c>
      <c r="AX95" s="104" t="e">
        <f>ROUND(BB95*L30,2)</f>
        <v>#REF!</v>
      </c>
      <c r="AY95" s="104" t="e">
        <f>ROUND(SUM(AY96:AY97),2)</f>
        <v>#REF!</v>
      </c>
      <c r="AZ95" s="104" t="e">
        <f>ROUND(SUM(AZ96:AZ97),2)</f>
        <v>#REF!</v>
      </c>
      <c r="BA95" s="104" t="e">
        <f>ROUND(SUM(BA96:BA97),2)</f>
        <v>#REF!</v>
      </c>
      <c r="BB95" s="104" t="e">
        <f>ROUND(SUM(BB96:BB97),2)</f>
        <v>#REF!</v>
      </c>
      <c r="BC95" s="34" t="e">
        <f>ROUND(SUM(BC96:BC97),2)</f>
        <v>#REF!</v>
      </c>
      <c r="BD95" s="106"/>
      <c r="BP95" s="35"/>
      <c r="BQ95" s="35"/>
      <c r="BR95" s="35"/>
      <c r="BS95" s="35"/>
      <c r="BT95" s="35"/>
      <c r="BU95" s="35"/>
      <c r="CI95" s="35" t="s">
        <v>1</v>
      </c>
      <c r="CJ95" s="35" t="s">
        <v>74</v>
      </c>
    </row>
    <row r="96" spans="1:88" s="3" customFormat="1" ht="16.5" customHeight="1">
      <c r="A96" s="36" t="s">
        <v>75</v>
      </c>
      <c r="B96" s="94"/>
      <c r="C96" s="82"/>
      <c r="D96" s="83"/>
      <c r="E96" s="150" t="s">
        <v>115</v>
      </c>
      <c r="F96" s="150"/>
      <c r="G96" s="150"/>
      <c r="H96" s="150"/>
      <c r="I96" s="150"/>
      <c r="J96" s="83"/>
      <c r="K96" s="151" t="s">
        <v>110</v>
      </c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H96" s="84"/>
      <c r="AI96" s="83"/>
      <c r="AJ96" s="84"/>
      <c r="AK96" s="84"/>
      <c r="AL96" s="84">
        <v>0</v>
      </c>
      <c r="AM96" s="84"/>
      <c r="AO96" s="80">
        <f t="shared" ref="AO96" si="1">AL96*1.21</f>
        <v>0</v>
      </c>
      <c r="AP96" s="85"/>
      <c r="AQ96" s="107" t="s">
        <v>76</v>
      </c>
      <c r="AR96" s="37">
        <v>0</v>
      </c>
      <c r="AS96" s="108" t="e">
        <f t="shared" si="0"/>
        <v>#REF!</v>
      </c>
      <c r="AT96" s="109" t="e">
        <f>#REF!</f>
        <v>#REF!</v>
      </c>
      <c r="AU96" s="108" t="e">
        <f>#REF!</f>
        <v>#REF!</v>
      </c>
      <c r="AV96" s="108" t="e">
        <f>#REF!</f>
        <v>#REF!</v>
      </c>
      <c r="AW96" s="108" t="e">
        <f>#REF!</f>
        <v>#REF!</v>
      </c>
      <c r="AX96" s="108" t="e">
        <f>#REF!</f>
        <v>#REF!</v>
      </c>
      <c r="AY96" s="108" t="e">
        <f>#REF!</f>
        <v>#REF!</v>
      </c>
      <c r="AZ96" s="108" t="e">
        <f>#REF!</f>
        <v>#REF!</v>
      </c>
      <c r="BA96" s="108" t="e">
        <f>#REF!</f>
        <v>#REF!</v>
      </c>
      <c r="BB96" s="108" t="e">
        <f>#REF!</f>
        <v>#REF!</v>
      </c>
      <c r="BC96" s="38" t="e">
        <f>#REF!</f>
        <v>#REF!</v>
      </c>
      <c r="BD96" s="68"/>
      <c r="BQ96" s="9"/>
      <c r="BS96" s="9"/>
      <c r="BT96" s="9"/>
      <c r="BU96" s="9"/>
      <c r="CI96" s="9" t="s">
        <v>1</v>
      </c>
    </row>
    <row r="97" spans="1:87" s="3" customFormat="1" ht="7.7" customHeight="1">
      <c r="A97" s="36" t="s">
        <v>75</v>
      </c>
      <c r="B97" s="94"/>
      <c r="C97" s="86"/>
      <c r="D97" s="87"/>
      <c r="E97" s="148"/>
      <c r="F97" s="148"/>
      <c r="G97" s="148"/>
      <c r="H97" s="148"/>
      <c r="I97" s="148"/>
      <c r="J97" s="87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88"/>
      <c r="AH97" s="89"/>
      <c r="AI97" s="87"/>
      <c r="AJ97" s="89"/>
      <c r="AK97" s="89"/>
      <c r="AL97" s="89"/>
      <c r="AM97" s="89"/>
      <c r="AN97" s="88"/>
      <c r="AO97" s="90"/>
      <c r="AP97" s="91"/>
      <c r="AQ97" s="107" t="s">
        <v>76</v>
      </c>
      <c r="AR97" s="37">
        <v>0</v>
      </c>
      <c r="AS97" s="108" t="e">
        <f t="shared" si="0"/>
        <v>#REF!</v>
      </c>
      <c r="AT97" s="109" t="e">
        <f>#REF!</f>
        <v>#REF!</v>
      </c>
      <c r="AU97" s="108" t="e">
        <f>#REF!</f>
        <v>#REF!</v>
      </c>
      <c r="AV97" s="108" t="e">
        <f>#REF!</f>
        <v>#REF!</v>
      </c>
      <c r="AW97" s="108" t="e">
        <f>#REF!</f>
        <v>#REF!</v>
      </c>
      <c r="AX97" s="108" t="e">
        <f>#REF!</f>
        <v>#REF!</v>
      </c>
      <c r="AY97" s="108" t="e">
        <f>#REF!</f>
        <v>#REF!</v>
      </c>
      <c r="AZ97" s="108" t="e">
        <f>#REF!</f>
        <v>#REF!</v>
      </c>
      <c r="BA97" s="108" t="e">
        <f>#REF!</f>
        <v>#REF!</v>
      </c>
      <c r="BB97" s="108" t="e">
        <f>#REF!</f>
        <v>#REF!</v>
      </c>
      <c r="BC97" s="38" t="e">
        <f>#REF!</f>
        <v>#REF!</v>
      </c>
      <c r="BD97" s="68"/>
      <c r="BQ97" s="9"/>
      <c r="BS97" s="9"/>
      <c r="BT97" s="9"/>
      <c r="BU97" s="9"/>
      <c r="CI97" s="9" t="s">
        <v>1</v>
      </c>
    </row>
    <row r="98" spans="1:87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2"/>
    </row>
  </sheetData>
  <mergeCells count="40">
    <mergeCell ref="E96:I96"/>
    <mergeCell ref="K96:AF96"/>
    <mergeCell ref="E97:I97"/>
    <mergeCell ref="K97:AF97"/>
    <mergeCell ref="C92:G92"/>
    <mergeCell ref="I92:AF92"/>
    <mergeCell ref="AG92:AM92"/>
    <mergeCell ref="AN92:AP92"/>
    <mergeCell ref="D95:H95"/>
    <mergeCell ref="J95:AF95"/>
    <mergeCell ref="X35:AB35"/>
    <mergeCell ref="AK35:AO35"/>
    <mergeCell ref="L85:AJ85"/>
    <mergeCell ref="AM87:AN87"/>
    <mergeCell ref="AM89:AP89"/>
    <mergeCell ref="AR89:AS91"/>
    <mergeCell ref="AM90:AP90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L28:P28"/>
    <mergeCell ref="W28:AE28"/>
    <mergeCell ref="AK28:AO28"/>
    <mergeCell ref="L29:P29"/>
    <mergeCell ref="W29:AE29"/>
    <mergeCell ref="AK29:AO29"/>
    <mergeCell ref="AR2:BC2"/>
    <mergeCell ref="K5:AJ5"/>
    <mergeCell ref="K6:AJ6"/>
    <mergeCell ref="E14:AJ14"/>
    <mergeCell ref="E23:AN23"/>
  </mergeCells>
  <hyperlinks>
    <hyperlink ref="A96" location="'1 - Základy kanálů'!C2" display="/" xr:uid="{1A5202BD-5EFD-481A-BE62-AE7447D635FD}"/>
    <hyperlink ref="A97" location="'2 - Základy lisů'!C2" display="/" xr:uid="{B4B69DAE-F1AF-4B70-AF8B-9182B4145921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0830C9-5820-4F84-84EB-488308F247F9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customXml/itemProps2.xml><?xml version="1.0" encoding="utf-8"?>
<ds:datastoreItem xmlns:ds="http://schemas.openxmlformats.org/officeDocument/2006/customXml" ds:itemID="{E5C2DB92-4DD2-49A5-8852-D57504E710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8B6599-E98E-42CE-8990-DC89062DDC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f863f2-cd56-4fcb-a731-7903a5ca18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celková</vt:lpstr>
      <vt:lpstr>Rekapitulace objektu SO 01</vt:lpstr>
      <vt:lpstr>Rekapitulace objektu SO 02</vt:lpstr>
      <vt:lpstr>Rekapitulace objektu SO 03</vt:lpstr>
      <vt:lpstr>'Rekapitulace celková'!Názvy_tisku</vt:lpstr>
      <vt:lpstr>'Rekapitulace objektu SO 01'!Názvy_tisku</vt:lpstr>
      <vt:lpstr>'Rekapitulace objektu SO 02'!Názvy_tisku</vt:lpstr>
      <vt:lpstr>'Rekapitulace objektu SO 03'!Názvy_tisku</vt:lpstr>
      <vt:lpstr>'Rekapitulace celková'!Oblast_tisku</vt:lpstr>
      <vt:lpstr>'Rekapitulace objektu SO 01'!Oblast_tisku</vt:lpstr>
      <vt:lpstr>'Rekapitulace objektu SO 02'!Oblast_tisku</vt:lpstr>
      <vt:lpstr>'Rekapitulace objektu SO 03'!Oblast_tisku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ALENA-PCLE\Petr</dc:creator>
  <cp:lastModifiedBy>Lucie Lukášová</cp:lastModifiedBy>
  <dcterms:created xsi:type="dcterms:W3CDTF">2023-12-04T19:09:38Z</dcterms:created>
  <dcterms:modified xsi:type="dcterms:W3CDTF">2026-02-03T16:13:53Z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